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ax\Box\Group Finance\Closing\2025\9 Sep\Delårsrapport\Excel till web\"/>
    </mc:Choice>
  </mc:AlternateContent>
  <xr:revisionPtr revIDLastSave="0" documentId="13_ncr:1_{8288B6D7-9048-427C-A1B7-7AFEBE61C698}" xr6:coauthVersionLast="47" xr6:coauthVersionMax="47" xr10:uidLastSave="{00000000-0000-0000-0000-000000000000}"/>
  <bookViews>
    <workbookView xWindow="28680" yWindow="-120" windowWidth="29040" windowHeight="17520" tabRatio="695" firstSheet="7" activeTab="12" xr2:uid="{7656E284-9808-4CF8-A841-1A1793E602BF}"/>
  </bookViews>
  <sheets>
    <sheet name="Income statement_Y" sheetId="18" r:id="rId1"/>
    <sheet name="Cash_flow_Y" sheetId="20" r:id="rId2"/>
    <sheet name="Balance_sheet_Y" sheetId="19" r:id="rId3"/>
    <sheet name="Income_statement_Q" sheetId="6" r:id="rId4"/>
    <sheet name="Balance_sheet_Q" sheetId="7" r:id="rId5"/>
    <sheet name="Cash_flow_Q" sheetId="8" r:id="rId6"/>
    <sheet name="Key_figures_Q" sheetId="5" r:id="rId7"/>
    <sheet name="Alt. perf. measurements" sheetId="21" r:id="rId8"/>
    <sheet name="Alt. perf. measurements EPRA" sheetId="12" r:id="rId9"/>
    <sheet name="Alt. perf. measure EPRA CAPEX" sheetId="15" r:id="rId10"/>
    <sheet name="Alt. perf. measure. EPRA LTV" sheetId="13" r:id="rId11"/>
    <sheet name="Alt. perf. measure. EPRA NIY" sheetId="16" r:id="rId12"/>
    <sheet name="Sustainability" sheetId="22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ID" localSheetId="10" hidden="1">"ba541c9c-b9b7-49a7-9418-bc445f38e66e"</definedName>
    <definedName name="ID" localSheetId="7" hidden="1">"e57f7dff-a7f3-4fc2-8e67-532ff35399bf"</definedName>
    <definedName name="ID" localSheetId="8" hidden="1">"78cbd116-eb71-4c91-98a2-9eeb51f239a1"</definedName>
    <definedName name="ID" localSheetId="4" hidden="1">"e53c9baa-488b-43d7-9fad-f5bac47110da"</definedName>
    <definedName name="ID" localSheetId="5" hidden="1">"e63122e7-806a-4882-8e02-31026e6e62f8"</definedName>
    <definedName name="ID" localSheetId="3" hidden="1">"3d2cebc3-d4b0-4518-a235-f1bac757e1d8"</definedName>
    <definedName name="ID" localSheetId="6" hidden="1">"3ba9a424-b3a0-454c-98e4-d13405429f75"</definedName>
    <definedName name="Mast_CondForm3">[1]RubrikAdmin!$E$6</definedName>
    <definedName name="Mast_CondForm5">[2]RubrikAdmin!$G$6</definedName>
    <definedName name="Q_No">[3]PeriodAdmin!$N$2</definedName>
    <definedName name="SelLngNo">[4]SysAdmin!$C$7</definedName>
    <definedName name="SupScr_Idx">'[5]Period Admin'!$C$39:$C$49</definedName>
    <definedName name="SupScr_Res">'[5]Period Admin'!$D$39:$D$49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6" l="1"/>
  <c r="E6" i="16"/>
  <c r="C6" i="16"/>
  <c r="I5" i="13"/>
  <c r="F5" i="13"/>
  <c r="C5" i="13"/>
  <c r="L21" i="12"/>
  <c r="I21" i="12"/>
  <c r="G21" i="12"/>
  <c r="E21" i="12"/>
  <c r="C21" i="12"/>
  <c r="Q5" i="15"/>
  <c r="M5" i="15"/>
  <c r="J5" i="15"/>
  <c r="F5" i="15"/>
  <c r="C5" i="15"/>
  <c r="S33" i="6" l="1"/>
  <c r="J26" i="20" l="1"/>
  <c r="J9" i="20"/>
  <c r="I9" i="20"/>
  <c r="G9" i="20"/>
  <c r="J37" i="18"/>
  <c r="J27" i="18"/>
  <c r="I27" i="18"/>
  <c r="G27" i="18"/>
  <c r="H11" i="7" l="1"/>
</calcChain>
</file>

<file path=xl/sharedStrings.xml><?xml version="1.0" encoding="utf-8"?>
<sst xmlns="http://schemas.openxmlformats.org/spreadsheetml/2006/main" count="1379" uniqueCount="600">
  <si>
    <t/>
  </si>
  <si>
    <t>MSEK</t>
  </si>
  <si>
    <t>Intäkter Hyresavtal</t>
  </si>
  <si>
    <t xml:space="preserve">  Hyresintäkter </t>
  </si>
  <si>
    <t xml:space="preserve">  Övriga fastighetsintäkter</t>
  </si>
  <si>
    <t>Intäkter Egen drift</t>
  </si>
  <si>
    <t xml:space="preserve">Nettoomsättning </t>
  </si>
  <si>
    <t>Kostnader Hyresavtal</t>
  </si>
  <si>
    <t>Kostnader Egen drift</t>
  </si>
  <si>
    <t>Bruttoresultat</t>
  </si>
  <si>
    <t>Central administration</t>
  </si>
  <si>
    <t>Finansiella kostnader avseende nyttjanderättstillgångar</t>
  </si>
  <si>
    <t xml:space="preserve">Resultat före värdeförändringar </t>
  </si>
  <si>
    <t>Värdeförändringar</t>
  </si>
  <si>
    <t>Värdeförändring fastigheter</t>
  </si>
  <si>
    <t>Värdeförändring derivat</t>
  </si>
  <si>
    <t xml:space="preserve">Resultat före skatt </t>
  </si>
  <si>
    <t>Aktuell skatt</t>
  </si>
  <si>
    <t>Uppskjuten skatt</t>
  </si>
  <si>
    <t xml:space="preserve">Övrigt totalresultat </t>
  </si>
  <si>
    <t>Resultaträkning</t>
  </si>
  <si>
    <t>Income statement</t>
  </si>
  <si>
    <t>Finansnetto</t>
  </si>
  <si>
    <t>Periodens resultat</t>
  </si>
  <si>
    <t>TILLGÅNGAR</t>
  </si>
  <si>
    <t>Fastigheter inklusive inventarier</t>
  </si>
  <si>
    <t>Nyttjanderätter</t>
  </si>
  <si>
    <t>Övriga anläggningstillgångar</t>
  </si>
  <si>
    <t>Uppskjuten skattefordran</t>
  </si>
  <si>
    <t>Likvida medel</t>
  </si>
  <si>
    <t>Summa tillgångar</t>
  </si>
  <si>
    <t>EGET KAPITAL OCH SKULDER</t>
  </si>
  <si>
    <t>Uppskjuten skatteskuld</t>
  </si>
  <si>
    <t xml:space="preserve">Summa eget kapital och skulder </t>
  </si>
  <si>
    <t>EBITDA</t>
  </si>
  <si>
    <t>Räntetäckningsgrad, ggr</t>
  </si>
  <si>
    <t>Räntebärande nettoskuld</t>
  </si>
  <si>
    <t>Belåningsgrad fastigheter, %</t>
  </si>
  <si>
    <t>Marknadsvärde fastigheter</t>
  </si>
  <si>
    <t>Rörelsefastigheter</t>
  </si>
  <si>
    <t>Förvaltningsfastigheter</t>
  </si>
  <si>
    <t xml:space="preserve">Omsättningstillgångar </t>
  </si>
  <si>
    <t xml:space="preserve">Eget kapital </t>
  </si>
  <si>
    <t>Innehav utan bestämmande inflytande</t>
  </si>
  <si>
    <t>Balansräkning</t>
  </si>
  <si>
    <t>Balance sheet</t>
  </si>
  <si>
    <t>-</t>
  </si>
  <si>
    <t>Revenues Leases</t>
  </si>
  <si>
    <t>Rental income</t>
  </si>
  <si>
    <t>Other property income</t>
  </si>
  <si>
    <t>Revenue Own Operations</t>
  </si>
  <si>
    <t>Costs Leases</t>
  </si>
  <si>
    <t>Costs Own Operations</t>
  </si>
  <si>
    <t>Financial income</t>
  </si>
  <si>
    <t>Financial cost right of use assets</t>
  </si>
  <si>
    <t>Value changes</t>
  </si>
  <si>
    <t>Value changes properties</t>
  </si>
  <si>
    <t>Value changes derivatives</t>
  </si>
  <si>
    <t>Profit before tax</t>
  </si>
  <si>
    <t>Current tax</t>
  </si>
  <si>
    <t>Deferred tax</t>
  </si>
  <si>
    <t>Profit for the period</t>
  </si>
  <si>
    <t>Other comprehensive income</t>
  </si>
  <si>
    <t>Other comprehensive income for the period</t>
  </si>
  <si>
    <t>Profit for the period attributable to non-controlling interests</t>
  </si>
  <si>
    <t>DEN LÖPANDE VERKSAMHETEN</t>
  </si>
  <si>
    <t>Resultat före skatt</t>
  </si>
  <si>
    <t>Återföring av avskrivningar</t>
  </si>
  <si>
    <t>Övriga poster som inte ingår i kassaflödet</t>
  </si>
  <si>
    <t>Betald skatt</t>
  </si>
  <si>
    <t>Kassaflöde från den löpande verksamheten före förändringar av rörelsekapital</t>
  </si>
  <si>
    <t>Ökning/minskning rörelsefordringar</t>
  </si>
  <si>
    <t>Ökning/minskning rörelseskulder</t>
  </si>
  <si>
    <t>Förändringar av rörelsekapital</t>
  </si>
  <si>
    <t>Kassaflöde från den löpande verksamheten</t>
  </si>
  <si>
    <t>INVESTERINGSVERKSAMHETEN</t>
  </si>
  <si>
    <t>Investeringar i fastigheter och anläggningstillgångar</t>
  </si>
  <si>
    <t>Avyttring av hotellfastigheter, netto likviditetspåverkan</t>
  </si>
  <si>
    <t>Förvärv av hotellfastigheter, netto likviditetspåverkan</t>
  </si>
  <si>
    <t>Förvärv/avyttring av finansiella tillgångar</t>
  </si>
  <si>
    <t>Kassaflöde från investeringsverksamheten</t>
  </si>
  <si>
    <t>FINANSIERINGSVERKSAMHETEN</t>
  </si>
  <si>
    <t>Upptagna lån</t>
  </si>
  <si>
    <t>Amortering av skuld</t>
  </si>
  <si>
    <t>Utdelning innehav utan bestämmande inflytande</t>
  </si>
  <si>
    <t>Utbetald utdelning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</si>
  <si>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</si>
  <si>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</si>
  <si>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</si>
  <si>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</si>
  <si>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</si>
  <si>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Upplysningar om betalda räntor</t>
  </si>
  <si>
    <t>Erhållen ränta uppgick till</t>
  </si>
  <si>
    <t>Betald ränta uppgick till</t>
  </si>
  <si>
    <t>Upplysningar om likvida medel vid periodens slut</t>
  </si>
  <si>
    <t>Likvida medel består av bankmedel.</t>
  </si>
  <si>
    <t>Kassaflöde</t>
  </si>
  <si>
    <t>Changes in value, properties</t>
  </si>
  <si>
    <t>Changes in value, derivatives</t>
  </si>
  <si>
    <t>Other items not included in the cash flow</t>
  </si>
  <si>
    <t>Taxes paid</t>
  </si>
  <si>
    <t>Cash flow from operating activities before changes in working capital</t>
  </si>
  <si>
    <t>Increase/decrease in operating assets</t>
  </si>
  <si>
    <t>Increase/decrease in operating liabilities</t>
  </si>
  <si>
    <t>Changes in working capital</t>
  </si>
  <si>
    <t xml:space="preserve">Cash flow from operating activities </t>
  </si>
  <si>
    <t>Investments in properties and fixed assets</t>
  </si>
  <si>
    <t>Divestment of hotel properties, net effect on liquidity</t>
  </si>
  <si>
    <t>Acquisitions of hotel properties, net effect on liquidity</t>
  </si>
  <si>
    <t>INVESTING ACTIVITIES</t>
  </si>
  <si>
    <t>Cash flow from investing activities</t>
  </si>
  <si>
    <t>OPERATING ACTIVITIES</t>
  </si>
  <si>
    <t>FINANCING ACTIVITIES</t>
  </si>
  <si>
    <t>New loans</t>
  </si>
  <si>
    <t>Amortisation of debt</t>
  </si>
  <si>
    <t>Dividend non-controlling interest</t>
  </si>
  <si>
    <t>Paid dividends</t>
  </si>
  <si>
    <t>Cash flow from financing activities</t>
  </si>
  <si>
    <t>Cash flow for the period</t>
  </si>
  <si>
    <t>Cash and cash equivalents at beginning of period</t>
  </si>
  <si>
    <t>Exchange differences in cash and cash equivalents</t>
  </si>
  <si>
    <t>Liquid funds end of period</t>
  </si>
  <si>
    <t>Information regarding interest payments</t>
  </si>
  <si>
    <t>Interest paid amounted to</t>
  </si>
  <si>
    <t>Financial cost right use of assets</t>
  </si>
  <si>
    <t>Information regarding cash and cash equivalents end of period</t>
  </si>
  <si>
    <t>Cash and cash equivalents consists of bank deposits.</t>
  </si>
  <si>
    <t>Total revenues</t>
  </si>
  <si>
    <t>Gross profit</t>
  </si>
  <si>
    <t>Profit before changes in value</t>
  </si>
  <si>
    <t>ASSETS</t>
  </si>
  <si>
    <t>Right-of-use assets</t>
  </si>
  <si>
    <t>Deferred tax assets</t>
  </si>
  <si>
    <t>Other non-current assets</t>
  </si>
  <si>
    <t>Current assets</t>
  </si>
  <si>
    <t>Cash and cash equivalents</t>
  </si>
  <si>
    <t>Total assets</t>
  </si>
  <si>
    <t>EQUITY AND LIABILITIES</t>
  </si>
  <si>
    <t>Equity</t>
  </si>
  <si>
    <t>Non-controlling interests</t>
  </si>
  <si>
    <t>Deferred tax liability</t>
  </si>
  <si>
    <t>Total equity and liabilities</t>
  </si>
  <si>
    <t>Cash earnings</t>
  </si>
  <si>
    <t>Cash earnings per aktie</t>
  </si>
  <si>
    <t>Kv4 2023</t>
  </si>
  <si>
    <t>Kv3 2023</t>
  </si>
  <si>
    <t>Kv2 2023</t>
  </si>
  <si>
    <t>Kv1 2023</t>
  </si>
  <si>
    <t>Kv4 2022</t>
  </si>
  <si>
    <t>Kv3 2022</t>
  </si>
  <si>
    <t>Kv2 2022</t>
  </si>
  <si>
    <t>Kv1 2022</t>
  </si>
  <si>
    <t>Pandox</t>
  </si>
  <si>
    <t>Cash flow</t>
  </si>
  <si>
    <t>EPRA NRV per share, SEK</t>
  </si>
  <si>
    <t>Kv1 2024</t>
  </si>
  <si>
    <t>Periodens övrigt totalresultat</t>
  </si>
  <si>
    <t>Properties including equipment and interiors</t>
  </si>
  <si>
    <t>Räntebärande skulder</t>
  </si>
  <si>
    <t>Interest-bearing liabilities</t>
  </si>
  <si>
    <t>Leasingskuld</t>
  </si>
  <si>
    <t>Icke-räntebärande skulder</t>
  </si>
  <si>
    <t>Non interest-bearing liabilities</t>
  </si>
  <si>
    <t>Nyckeldata</t>
  </si>
  <si>
    <t>Key data</t>
  </si>
  <si>
    <t>-varav Hyresavtal</t>
  </si>
  <si>
    <t>-varav Egen drift</t>
  </si>
  <si>
    <t>Genomsnittlig utgående skuldränta, %</t>
  </si>
  <si>
    <t>Räntetäckningsgrad R12m, ggr</t>
  </si>
  <si>
    <t>Market value properties</t>
  </si>
  <si>
    <t>-of which Leases</t>
  </si>
  <si>
    <t>-of which Own Operations</t>
  </si>
  <si>
    <t>Net interest-bearing debt</t>
  </si>
  <si>
    <t>Average interest on loans, end of period, %</t>
  </si>
  <si>
    <t>Interest cover ratio, times</t>
  </si>
  <si>
    <t>Interest cover ratio R12m, times</t>
  </si>
  <si>
    <t>Loan to value, properties, %</t>
  </si>
  <si>
    <t>Totalt driftnetto</t>
  </si>
  <si>
    <t>Total cash earnings</t>
  </si>
  <si>
    <t>RevPAR Hyresavtal, SEK</t>
  </si>
  <si>
    <t>RevPAR Egen drift, SEK</t>
  </si>
  <si>
    <t>Total net operating income</t>
  </si>
  <si>
    <t>RevPAR Leases, SEK</t>
  </si>
  <si>
    <t>RevPAR Own Operations, SEK</t>
  </si>
  <si>
    <t>—</t>
  </si>
  <si>
    <t>Acquisitions/divestment of financial assets</t>
  </si>
  <si>
    <t>Reversal of depreciation</t>
  </si>
  <si>
    <t>Härledning alternativa nyckeltal</t>
  </si>
  <si>
    <t>Reconciliation alternative performance measurements</t>
  </si>
  <si>
    <t>Långfristiga räntebärande skulder</t>
  </si>
  <si>
    <t>Kortfristiga räntebärande skulder</t>
  </si>
  <si>
    <t>Uppläggningskostnader lån</t>
  </si>
  <si>
    <t>Belåningsgrad netto, %</t>
  </si>
  <si>
    <t>Finansiella kostnader nyttjanderättstillgångar</t>
  </si>
  <si>
    <t>Ränteintäkter</t>
  </si>
  <si>
    <t>Räntekostnader</t>
  </si>
  <si>
    <t>Övriga finansiella kostnader</t>
  </si>
  <si>
    <t>Driftnetto Hyresavtal</t>
  </si>
  <si>
    <t>Avskrivningar inkluderade i central administration</t>
  </si>
  <si>
    <t>Orealiserad omräkningseffekt banktillgodohavanden</t>
  </si>
  <si>
    <t>Cash earnings per aktie, SEK</t>
  </si>
  <si>
    <t>Cash earnings, moderbolagets andel</t>
  </si>
  <si>
    <t>Viktat genomsnittligt antal aktier före och efter utspädning</t>
  </si>
  <si>
    <t>Eget kapital hänförligt till moderbolagets aktieägare</t>
  </si>
  <si>
    <t>Substansvärde (EPRA NRV) per aktie, SEK</t>
  </si>
  <si>
    <t>Antal aktier vid periodens slut</t>
  </si>
  <si>
    <t>Tillväxt i EPRA NRV, i årstakt, %</t>
  </si>
  <si>
    <t>EPRA NRV hänförligt till moderbolagets aktieägare IB</t>
  </si>
  <si>
    <t>EPRA NRV hänförligt till moderbolagets aktieägare UB</t>
  </si>
  <si>
    <t>Återlagd utdelning innevarande år</t>
  </si>
  <si>
    <t>Verkligt värde finansiella derivat</t>
  </si>
  <si>
    <t>Uppskjuten skattefordran, derivat</t>
  </si>
  <si>
    <t>Non-current interest-bearing debt</t>
  </si>
  <si>
    <t>Current interest-bearing debt</t>
  </si>
  <si>
    <t>Arrangement fee for loans</t>
  </si>
  <si>
    <t>Loan to value, net, %</t>
  </si>
  <si>
    <t>Interest income</t>
  </si>
  <si>
    <t>Interest cost</t>
  </si>
  <si>
    <t>Other financial cost</t>
  </si>
  <si>
    <t>Financial costs for right-of-use assets</t>
  </si>
  <si>
    <t>Depreciation included in central administration</t>
  </si>
  <si>
    <t>Translation effect on bank deposits</t>
  </si>
  <si>
    <t>Cash earnings per share, SEK</t>
  </si>
  <si>
    <t>Innehav utan bestämmande inflytande, andel av periodens resultat</t>
  </si>
  <si>
    <t>Weighted average number of shares, before and after dilution</t>
  </si>
  <si>
    <t>Revaluation of Operating Properties</t>
  </si>
  <si>
    <t>-of which Investment Properties</t>
  </si>
  <si>
    <t>-of which Operating Properties</t>
  </si>
  <si>
    <t>Fair value of financial derivatives</t>
  </si>
  <si>
    <t>Deferred tax assets for derivatives</t>
  </si>
  <si>
    <t xml:space="preserve">EPRA NRV, MSEK </t>
  </si>
  <si>
    <t>EPRA NRV, MSEK</t>
  </si>
  <si>
    <t>Number of shares, end of period</t>
  </si>
  <si>
    <t>Growth in EPRA NRV, annual rate, %</t>
  </si>
  <si>
    <t>EPRA NRV attributable to the shareholders of the parent company, OB</t>
  </si>
  <si>
    <t>EPRA NRV attributable to the shareholders of the parent company, CB</t>
  </si>
  <si>
    <t>Dividend added back, current year</t>
  </si>
  <si>
    <t>Net operating income, Leases</t>
  </si>
  <si>
    <t>Net operating income, Own Operations</t>
  </si>
  <si>
    <t>Cash earnings, attr. to the shareholders of the parent company, SEK</t>
  </si>
  <si>
    <t>Tillväxt intäkter Hyresavtal (LFL), %</t>
  </si>
  <si>
    <t>Tillväxt intäkter Egen drift (LFL), %</t>
  </si>
  <si>
    <t>Tillväxt driftnetto Hyresavtal (LFL), %</t>
  </si>
  <si>
    <t>Tillväxt driftnetto Egen drift (LFL), %</t>
  </si>
  <si>
    <t>Tillväxt RevPAR Hyresavtal (LFL), %</t>
  </si>
  <si>
    <t>Tillväxt RevPAR Egen drift (LFL), %</t>
  </si>
  <si>
    <t>Growth net operating income Leases (LFL), %</t>
  </si>
  <si>
    <t>Growth net operating income Own Operations (LFL), %</t>
  </si>
  <si>
    <t>Growth RevPAR Leases (LFL), %</t>
  </si>
  <si>
    <t>Growth RevPAR Own Operations (LFL), %</t>
  </si>
  <si>
    <t>Equity attributable to the shareholders of the parent company</t>
  </si>
  <si>
    <t>Antal fastigheter</t>
  </si>
  <si>
    <t>-varav Egen Drift</t>
  </si>
  <si>
    <t>Antal rum</t>
  </si>
  <si>
    <t>-varav Förvaltningsfastigheter</t>
  </si>
  <si>
    <t>-varav Rörelsefastigheter</t>
  </si>
  <si>
    <t>Number of properties</t>
  </si>
  <si>
    <t>Number of rooms</t>
  </si>
  <si>
    <t>Räntebärande nettoskuld/EBITDA, ggr</t>
  </si>
  <si>
    <t>Härledning alternativa nyckeltal EPRA</t>
  </si>
  <si>
    <t>Reconciliation alternative performance measurements EPRA</t>
  </si>
  <si>
    <t>Substansvärde EPRA NRV</t>
  </si>
  <si>
    <t>Återläggs:</t>
  </si>
  <si>
    <t>Substansvärde EPRA NTA</t>
  </si>
  <si>
    <t>Återläggs: derivat och uppskjuten skatt</t>
  </si>
  <si>
    <t>Substansvärde EPRA NDV</t>
  </si>
  <si>
    <t>Omvärdering av rörelsefastigheter</t>
  </si>
  <si>
    <t>Återläggning</t>
  </si>
  <si>
    <t>Företagsspecifik återläggning</t>
  </si>
  <si>
    <t>EPRA Earnings/EPRA EPS</t>
  </si>
  <si>
    <t>EPRA NRV, NTA och NDV</t>
  </si>
  <si>
    <t>"Topped up" netto hyresintäkter</t>
  </si>
  <si>
    <t>Marknadsvärde Förvaltningsfastigheter (Hyresavtal)</t>
  </si>
  <si>
    <t>EPRA net initial yield (NIY) och "topped-up" NIY</t>
  </si>
  <si>
    <t>EPRA NIY, %</t>
  </si>
  <si>
    <t>EPRA "topped-up NIY", %</t>
  </si>
  <si>
    <t>SEK/aktie 1)</t>
  </si>
  <si>
    <t>EPRA Loan to Value (LTV)</t>
  </si>
  <si>
    <t>Netto rörelsefordringar och rörelseskulder</t>
  </si>
  <si>
    <t>Exkludera: Likvida medel</t>
  </si>
  <si>
    <t>Nettoskuld</t>
  </si>
  <si>
    <t>Totalt fastigheter samt övriga tillämpliga tillgångar</t>
  </si>
  <si>
    <t>Belåningsgrad, %</t>
  </si>
  <si>
    <t>Belåningsgrad, %, EPRA</t>
  </si>
  <si>
    <t>Hittills rapporterad belåningsgrad, %</t>
  </si>
  <si>
    <t>Justeringar</t>
  </si>
  <si>
    <t>Adjustments</t>
  </si>
  <si>
    <t>Loan to value, %</t>
  </si>
  <si>
    <t>Previously reported Loan to value, %</t>
  </si>
  <si>
    <t>Exclude: Cash and cash equivalents</t>
  </si>
  <si>
    <t>Net debt</t>
  </si>
  <si>
    <t>Total properties and other applicable assets</t>
  </si>
  <si>
    <t>Deferred tax liabilties</t>
  </si>
  <si>
    <t>Net asset value, EPRA NRV</t>
  </si>
  <si>
    <t>Less:</t>
  </si>
  <si>
    <t>Less: derivatives and deferred tax</t>
  </si>
  <si>
    <t>Net asset value, EPRA NDV</t>
  </si>
  <si>
    <t>Net asset value, EPRA NTA</t>
  </si>
  <si>
    <t xml:space="preserve">  Translation effect on bank deposits</t>
  </si>
  <si>
    <t>Growth revenue Leases (LFL), %</t>
  </si>
  <si>
    <t>Growth revenue Own Operations (LFL), %</t>
  </si>
  <si>
    <t>Interest cover ratio, %</t>
  </si>
  <si>
    <t>Net interest cost</t>
  </si>
  <si>
    <t>1) Baserat på antalet utestående aktier vid periodens slut</t>
  </si>
  <si>
    <t>1) Based on the number of shares outstanding end of period</t>
  </si>
  <si>
    <t>EPRA Capital Expenditure (Capex)</t>
  </si>
  <si>
    <t>Technical investments</t>
  </si>
  <si>
    <t>EPRA Capex</t>
  </si>
  <si>
    <t>Operating Properties</t>
  </si>
  <si>
    <t>EPRA Capex totalt</t>
  </si>
  <si>
    <t>Investment Properties</t>
  </si>
  <si>
    <t>EPRA Capex total</t>
  </si>
  <si>
    <t>Hyresintäkter</t>
  </si>
  <si>
    <t>Övriga fastighetsintäkter</t>
  </si>
  <si>
    <t>Fastighetsadministration</t>
  </si>
  <si>
    <t>Kostnader, exklusive fastighetsadministration</t>
  </si>
  <si>
    <t>Driftnetto, före fastighetsadminstration</t>
  </si>
  <si>
    <t>Driftnetto Egen drift</t>
  </si>
  <si>
    <t>Costs, excluding property administration</t>
  </si>
  <si>
    <t>Net operating income, before property administration</t>
  </si>
  <si>
    <t>Property administration</t>
  </si>
  <si>
    <t>Intäkter</t>
  </si>
  <si>
    <t>Kostnader</t>
  </si>
  <si>
    <t>Avskrivningar inkluderade i bruttoresultat</t>
  </si>
  <si>
    <t>Revenue</t>
  </si>
  <si>
    <t>Costs</t>
  </si>
  <si>
    <t>Depreciations included in gross profit</t>
  </si>
  <si>
    <t>Net financial items</t>
  </si>
  <si>
    <t>n.a</t>
  </si>
  <si>
    <t>Closing price of B shares, end of period</t>
  </si>
  <si>
    <t>EPRA earnings (EPS)</t>
  </si>
  <si>
    <t>Average number of shares, thousands</t>
  </si>
  <si>
    <t>EPRA NRV per share</t>
  </si>
  <si>
    <t>EPRA NTA  per share</t>
  </si>
  <si>
    <t>EPRA NDV per share</t>
  </si>
  <si>
    <t>Equity per share</t>
  </si>
  <si>
    <t>Profit for the period per share</t>
  </si>
  <si>
    <t>Net operating income per share</t>
  </si>
  <si>
    <t>Cash earnings per share</t>
  </si>
  <si>
    <t>Slutkurs B-aktien, periodens utgång</t>
  </si>
  <si>
    <t>EPRA NRV per aktie</t>
  </si>
  <si>
    <t>EPRA NDV per aktie</t>
  </si>
  <si>
    <t>EPRA earnings aktie</t>
  </si>
  <si>
    <t>EPRA NTA per aktie</t>
  </si>
  <si>
    <t>Eget kapital per aktie</t>
  </si>
  <si>
    <t>Vinst per aktie</t>
  </si>
  <si>
    <t>Driftnetto per aktie</t>
  </si>
  <si>
    <t>Genomsnittligt antal aktier, tusental</t>
  </si>
  <si>
    <t>Tekniska investeringar</t>
  </si>
  <si>
    <t>Total cash flow enhancing investments and acquisitions</t>
  </si>
  <si>
    <t>Kv2 2024</t>
  </si>
  <si>
    <t>Genomsnittligt direktavkastningskrav, Hyresavtal %</t>
  </si>
  <si>
    <t>Genomsnittligt direktavkastningskrav, Egen drift %</t>
  </si>
  <si>
    <t>Average yield, Leases %</t>
  </si>
  <si>
    <t>Average yield, Own operations %</t>
  </si>
  <si>
    <t>Interest received amounted to</t>
  </si>
  <si>
    <t>Leasing liability</t>
  </si>
  <si>
    <t>Market value Investment Properties (Leases)</t>
  </si>
  <si>
    <t>Net operating income, before property administration, R12</t>
  </si>
  <si>
    <t>"Topped up" Net rental income</t>
  </si>
  <si>
    <t>EPRA net initial yield (NIY) and "topped-up" NIY</t>
  </si>
  <si>
    <r>
      <t>Driftnetto Hyresavtal, före fastighetsadministration,</t>
    </r>
    <r>
      <rPr>
        <sz val="11"/>
        <rFont val="Arial"/>
        <family val="2"/>
      </rPr>
      <t xml:space="preserve"> R12</t>
    </r>
  </si>
  <si>
    <t>30 jun</t>
  </si>
  <si>
    <t>31 mar</t>
  </si>
  <si>
    <t>31 dec</t>
  </si>
  <si>
    <t>30 sep</t>
  </si>
  <si>
    <t>2024</t>
  </si>
  <si>
    <t>2023</t>
  </si>
  <si>
    <t>2022</t>
  </si>
  <si>
    <t xml:space="preserve">  varav bruttoresultat Hyresavtal</t>
  </si>
  <si>
    <t>whereof gross profit Leases</t>
  </si>
  <si>
    <t xml:space="preserve">  varav bruttoresultat Egen drift</t>
  </si>
  <si>
    <t>whereof gross profit Own Operations</t>
  </si>
  <si>
    <t xml:space="preserve">Finansiella intäkter </t>
  </si>
  <si>
    <t>Finansiella kostnader</t>
  </si>
  <si>
    <t>Financial expenses</t>
  </si>
  <si>
    <t xml:space="preserve"> </t>
  </si>
  <si>
    <t xml:space="preserve">Periodens resultat </t>
  </si>
  <si>
    <t>Poster som inte kan omföras till resultaträkningen, netto efter skatt</t>
  </si>
  <si>
    <t>Items that may not be classified to profit or loss</t>
  </si>
  <si>
    <t xml:space="preserve">Årets omvärdering av materiella anläggningstillgångar </t>
  </si>
  <si>
    <t>This year's revaluation of fixed assets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</si>
  <si>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</si>
  <si>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Poster som kan komma att omföras till resultaträkningen, netto efter skatt</t>
  </si>
  <si>
    <t>Items that may be classified to profit or loss</t>
  </si>
  <si>
    <t xml:space="preserve">Nettoinvesteringssäkring av utländska verksamheter </t>
  </si>
  <si>
    <t>Net investment hedge of foreign operations</t>
  </si>
  <si>
    <t xml:space="preserve">Omräkningsdifferenser utländska verksamheter </t>
  </si>
  <si>
    <t>Translation differences realisation of foreign operations</t>
  </si>
  <si>
    <t>Periodens övrigt totalresultat  1)</t>
  </si>
  <si>
    <t>Other comprehensive income for the period 1)</t>
  </si>
  <si>
    <t xml:space="preserve">Periodens totalresultat </t>
  </si>
  <si>
    <t>Total comprehensive income for the period</t>
  </si>
  <si>
    <t>Moderbolagets aktieägare - andel av periodens resultat</t>
  </si>
  <si>
    <t>Profit for the period attributable to the shareholders of the parent company</t>
  </si>
  <si>
    <t>Innehav utan bestämmande inflytande - andel av periodens resultat</t>
  </si>
  <si>
    <t>Moderbolagets aktieägare - andel av periodens totalresultat</t>
  </si>
  <si>
    <t>Total comprehensive income for the period attributable to the shareholders of the parent company</t>
  </si>
  <si>
    <t>Innehav utan bestämmande inflytande - andel av periodens totalresultat</t>
  </si>
  <si>
    <t>Total comprehensive income for the period attributable to non-controlling interests</t>
  </si>
  <si>
    <t xml:space="preserve">Vägt genomsnittligt antal aktier </t>
  </si>
  <si>
    <t>Weighted average number of shares</t>
  </si>
  <si>
    <t>Resultat per aktie före och efter utspädning, SEK</t>
  </si>
  <si>
    <t>Earnings per share, before and after dilution, SEK</t>
  </si>
  <si>
    <t>1) Vänligen se kvartalsrapport för uppgift om skatt i Periodens övrigt totalresultat</t>
  </si>
  <si>
    <t>1) Please see interim report for information about tax in Other comprehensive income for the period.</t>
  </si>
  <si>
    <t>Anläggningstillgångar</t>
  </si>
  <si>
    <t>Non-current assets</t>
  </si>
  <si>
    <t>Opering properties</t>
  </si>
  <si>
    <t>Inventarier/Inredning</t>
  </si>
  <si>
    <t>Equipment and interiors</t>
  </si>
  <si>
    <t>Investment properties</t>
  </si>
  <si>
    <t>Uppskjutna långfristiga hyresfordringar hänförliga till nya temporära betalningsvillkor</t>
  </si>
  <si>
    <t>Deferred non-current rent attributable to new temporary payment terms</t>
  </si>
  <si>
    <t>Derivat¹⁾</t>
  </si>
  <si>
    <t>Derivatives</t>
  </si>
  <si>
    <t>Andra långfristiga fordringar</t>
  </si>
  <si>
    <t xml:space="preserve">Summa anläggningstillgångar </t>
  </si>
  <si>
    <t>Total non-current assets</t>
  </si>
  <si>
    <t>Varulager</t>
  </si>
  <si>
    <t>Inventories</t>
  </si>
  <si>
    <t>Aktuell skattefordran</t>
  </si>
  <si>
    <t>Current tax assets</t>
  </si>
  <si>
    <t>Kundfordringar</t>
  </si>
  <si>
    <t>Trade account receivables</t>
  </si>
  <si>
    <t>Uppskjutna kortfristiga hyresfordringar hänförliga till nya temporära betalningsvillkor</t>
  </si>
  <si>
    <t>Deferred current rent attributable to new temporary payment terms</t>
  </si>
  <si>
    <t>Förutbetalda kostnader och upplupna intäkter</t>
  </si>
  <si>
    <t>Prepaid expenses and accrued income</t>
  </si>
  <si>
    <t>Övriga fordringar</t>
  </si>
  <si>
    <t>Other current receivables</t>
  </si>
  <si>
    <t>Tillgångar som innehas för försäljning</t>
  </si>
  <si>
    <t>Assets held for sale</t>
  </si>
  <si>
    <t xml:space="preserve">Summa omsättningstillgångar </t>
  </si>
  <si>
    <t>Totalt current assets</t>
  </si>
  <si>
    <t>Aktiekapital</t>
  </si>
  <si>
    <t>Share capital</t>
  </si>
  <si>
    <t>Övrigt tillskjutet kapital</t>
  </si>
  <si>
    <t>Other paid-in capital</t>
  </si>
  <si>
    <t>Reserver</t>
  </si>
  <si>
    <t>Reserves</t>
  </si>
  <si>
    <t>Balanserade vinstmedel inklusive periodens resultat</t>
  </si>
  <si>
    <t>Retained earnings, including profit for the period</t>
  </si>
  <si>
    <t>Summa eget kapital hänförligt till moderbolagets aktieägare</t>
  </si>
  <si>
    <t>Equity attributable to the owners of the Parent company</t>
  </si>
  <si>
    <t xml:space="preserve">Summa eget kapital  </t>
  </si>
  <si>
    <t>Sum equity</t>
  </si>
  <si>
    <t>SKULDER</t>
  </si>
  <si>
    <t>LIABILITIES</t>
  </si>
  <si>
    <t>Långfristiga skulder</t>
  </si>
  <si>
    <t>Non-current liabilities</t>
  </si>
  <si>
    <t>Långfristiga räntebärande skulder²⁾</t>
  </si>
  <si>
    <t>Non-current interest-bearing liabilities</t>
  </si>
  <si>
    <t>Övriga långfristiga skulder</t>
  </si>
  <si>
    <t>Other non-current liabilities</t>
  </si>
  <si>
    <t>Långfristig leasingskuld</t>
  </si>
  <si>
    <t>Long-term lease liability</t>
  </si>
  <si>
    <t>Avsättningar</t>
  </si>
  <si>
    <t>Provisions</t>
  </si>
  <si>
    <t xml:space="preserve">Summa långfristiga skulder </t>
  </si>
  <si>
    <t>Total non-current liabilities</t>
  </si>
  <si>
    <t>Kortfristiga skulder</t>
  </si>
  <si>
    <t>Current liabilities</t>
  </si>
  <si>
    <t>Kortfristiga räntebärande skulder²⁾</t>
  </si>
  <si>
    <t>Current interest-bearing liabilities</t>
  </si>
  <si>
    <t>Kortfristig leasingskuld</t>
  </si>
  <si>
    <t>Short-term lease liability</t>
  </si>
  <si>
    <t>Skatteskulder</t>
  </si>
  <si>
    <t>Tax liabilities</t>
  </si>
  <si>
    <t>Leverantörsskulder</t>
  </si>
  <si>
    <t>Trade accounts payable</t>
  </si>
  <si>
    <t xml:space="preserve">Övriga kortfristiga skulder </t>
  </si>
  <si>
    <t>Other current liabilities</t>
  </si>
  <si>
    <t>Upplupna kostnader och förutbetalda intäkter</t>
  </si>
  <si>
    <t>Accrued expenses and prepaid income</t>
  </si>
  <si>
    <t xml:space="preserve">Summa kortfristiga skulder </t>
  </si>
  <si>
    <t>Total current liabilities</t>
  </si>
  <si>
    <t>Summa skulder</t>
  </si>
  <si>
    <t>Total liabilities</t>
  </si>
  <si>
    <t>¹⁾Derivaten värderas till verkligt värde enligt Nivå 2-värdering enligt IFRS, baserat på indata som är observerbara, antingen direkt till indirekt.</t>
  </si>
  <si>
    <t>¹⁾Derivatives are measured at fair value using Level 2 valuation under IFRS, based on inputs that are observable, either directly or indirectly.</t>
  </si>
  <si>
    <t>²⁾De redovisade värdena för räntebärande skulder och andra finansiella instrument utgör en rimlig approximation för deras verkliga värden.</t>
  </si>
  <si>
    <t>²⁾The carrying amounts of interest-bearing liabilities and other financial instruments are a reasonable approximation of their fair values.</t>
  </si>
  <si>
    <t>Reversal of depriciation</t>
  </si>
  <si>
    <t>Förvärv av innehav utan bestämmande inflytande</t>
  </si>
  <si>
    <t>Acquisition of non-controlling interests</t>
  </si>
  <si>
    <t>Acquitisions/divestment of financial assets</t>
  </si>
  <si>
    <t>Nyemission</t>
  </si>
  <si>
    <t>New share issue</t>
  </si>
  <si>
    <t>Emissionskostnader</t>
  </si>
  <si>
    <t>Issuing costs</t>
  </si>
  <si>
    <t>Interest recieved amounted to</t>
  </si>
  <si>
    <t>Kv3 2024</t>
  </si>
  <si>
    <t>Transaction cost</t>
  </si>
  <si>
    <t>Transaktionskostnader</t>
  </si>
  <si>
    <t>Kv4 2024</t>
  </si>
  <si>
    <t>Translation differencens relaisation of foreign operations</t>
  </si>
  <si>
    <t>Omräkningsdifferenser vid realisation av utländska verksamheter</t>
  </si>
  <si>
    <t>Jan-Dec 2024</t>
  </si>
  <si>
    <t>31 Dec 2024</t>
  </si>
  <si>
    <t>Kv1 2025</t>
  </si>
  <si>
    <t>2025</t>
  </si>
  <si>
    <t>Återlagd likvid nyemission netto efter emissionskostnader</t>
  </si>
  <si>
    <t>Skatt på sålda fastigheter</t>
  </si>
  <si>
    <t>Tax on divested properties</t>
  </si>
  <si>
    <t>Change in values on properties</t>
  </si>
  <si>
    <t>Change in values on derivatives</t>
  </si>
  <si>
    <t>Förvärv</t>
  </si>
  <si>
    <t>Acquistions</t>
  </si>
  <si>
    <t xml:space="preserve">Kassaflödesskapande investeringar </t>
  </si>
  <si>
    <t>Ny kapacitet genom till- och ombyggnad</t>
  </si>
  <si>
    <t>New capacity</t>
  </si>
  <si>
    <t>Övriga kassaflödesskapande investeringar</t>
  </si>
  <si>
    <t>Summa kassaflödesskapande investeringar</t>
  </si>
  <si>
    <t>Kv2 2025</t>
  </si>
  <si>
    <t>Equity attributable to the owners of the Parent Company</t>
  </si>
  <si>
    <t>Eget kapital</t>
  </si>
  <si>
    <t>Plus: Omvärdering av rörelsefastigheter</t>
  </si>
  <si>
    <t>Minus: Verkligt värde finansiella derivat</t>
  </si>
  <si>
    <t>Plus: Uppskjuten skattefordran, derivat</t>
  </si>
  <si>
    <t>Plus: Uppskjuten skatteskuld</t>
  </si>
  <si>
    <t>Equity attr. to the shareholders of the parent company</t>
  </si>
  <si>
    <t>Plus: Revaluation of Operating Properties</t>
  </si>
  <si>
    <t>Less: Fair value of financial derivatives</t>
  </si>
  <si>
    <t>Plus: Deferred tax assets related to derivatives</t>
  </si>
  <si>
    <t>Plus: Deferred tax liabilities</t>
  </si>
  <si>
    <t>Resultat Hyresavtal inkl. Egen drift</t>
  </si>
  <si>
    <t>Income from Property Management incl. Operator Activities</t>
  </si>
  <si>
    <t>Reversed</t>
  </si>
  <si>
    <t>Company specific reversal</t>
  </si>
  <si>
    <t>Avskrivningar Egen drift</t>
  </si>
  <si>
    <t>Depreciation Operating Activities</t>
  </si>
  <si>
    <t>Avskrivningar centrala administrationskostnader</t>
  </si>
  <si>
    <t>Depreciation Central admin</t>
  </si>
  <si>
    <t>EPRA Earnings (Resultat Hyresavtal inkl. Egen drift efter skatt)</t>
  </si>
  <si>
    <t>EPRA Earnings (Income from Property Management incl. Operator Activities after tax)</t>
  </si>
  <si>
    <t>Hållbarhetsöversikt Egen Drift</t>
  </si>
  <si>
    <t>English</t>
  </si>
  <si>
    <t>Hållbarhetsöversikt Egen drift</t>
  </si>
  <si>
    <t>Resurseffektivitet</t>
  </si>
  <si>
    <t>Total energianvändning, kWh/kvm</t>
  </si>
  <si>
    <t>Total energianvändning, kWh/gn</t>
  </si>
  <si>
    <t>Total vattenanvändning, l/gn</t>
  </si>
  <si>
    <t>Avfall per hotellgäst, kg</t>
  </si>
  <si>
    <t>Förnyelsebar energi</t>
  </si>
  <si>
    <t>Total andel förnyelsebar energi, %</t>
  </si>
  <si>
    <t>Utsläppsreduktion</t>
  </si>
  <si>
    <t>Totala utsläpp, CO2/kvm</t>
  </si>
  <si>
    <t>Hållbarhetscertifiering</t>
  </si>
  <si>
    <t>BREEAM In Use-certifierade fastigheter på nivå Very Good, antal</t>
  </si>
  <si>
    <t>Green key certifiering av driften, antal</t>
  </si>
  <si>
    <t>Totalt, Pandoxkoncernen</t>
  </si>
  <si>
    <t>Sociala nyckeltal</t>
  </si>
  <si>
    <t>Medarbetarnöjdhet, %</t>
  </si>
  <si>
    <t>Leverantörsnyckeltal</t>
  </si>
  <si>
    <t xml:space="preserve">Antal granskade leverantörer </t>
  </si>
  <si>
    <t>Hållbarhetsöversikt Hyresavtal</t>
  </si>
  <si>
    <t>Större pågående investeringsprojekt</t>
  </si>
  <si>
    <t>Klimatomställningsprojekt</t>
  </si>
  <si>
    <t xml:space="preserve">n.a </t>
  </si>
  <si>
    <t xml:space="preserve">Belopp totalt </t>
  </si>
  <si>
    <t xml:space="preserve">Investerat </t>
  </si>
  <si>
    <t xml:space="preserve">SlutförtInvesterat </t>
  </si>
  <si>
    <t>MEUR 29</t>
  </si>
  <si>
    <t>Sustainability overview Own Operations</t>
  </si>
  <si>
    <t>Resource efficiency</t>
  </si>
  <si>
    <t>Total energy consumption, kWh/sqm</t>
  </si>
  <si>
    <t>Total energy consumption, kWh/gn</t>
  </si>
  <si>
    <t>Total water consumption, l/gn</t>
  </si>
  <si>
    <t>Waste per hotel guest, kg</t>
  </si>
  <si>
    <t>Renewable energy</t>
  </si>
  <si>
    <t>Total of renewable energy, %</t>
  </si>
  <si>
    <t>Emission reduction</t>
  </si>
  <si>
    <t>Total emissions, CO2e/sqm</t>
  </si>
  <si>
    <t>Sustainability certification</t>
  </si>
  <si>
    <t>Total number of BREEAM In Use-certified properties on level Very Good</t>
  </si>
  <si>
    <t>Green key certification of operations, number</t>
  </si>
  <si>
    <t>Total, Pandox group</t>
  </si>
  <si>
    <t>Key social indicators</t>
  </si>
  <si>
    <t>Employee satisfaction, %</t>
  </si>
  <si>
    <t>Supplier key figures</t>
  </si>
  <si>
    <t xml:space="preserve">Number of suppliers audited </t>
  </si>
  <si>
    <t>Sustainability overview Leases</t>
  </si>
  <si>
    <t>Total emissions, CO2e/sq m</t>
  </si>
  <si>
    <t>Larger ongoing investment projects</t>
  </si>
  <si>
    <t>Climate transition project</t>
  </si>
  <si>
    <t>Kv3 2025</t>
  </si>
  <si>
    <t>Jul-Sep 2025</t>
  </si>
  <si>
    <t>Jul-Sep 2024</t>
  </si>
  <si>
    <t>Jan-Sep 2025</t>
  </si>
  <si>
    <t>Jan-Sep 2024</t>
  </si>
  <si>
    <t>30 Sep 2025</t>
  </si>
  <si>
    <t>30 Sep 2024</t>
  </si>
  <si>
    <t>Net operating assets and operating liabilities</t>
  </si>
  <si>
    <t>Räntekostnader netto</t>
  </si>
  <si>
    <t>Interest-bearing net debt/EBITDA, times</t>
  </si>
  <si>
    <t>Genomsnittlig kapitalbindning, år</t>
  </si>
  <si>
    <t>Average repayment period, years</t>
  </si>
  <si>
    <t>Genomsnittlig räntebindning, år</t>
  </si>
  <si>
    <t>Average fixed interest period,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</si>
</sst>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j#,##0;_j\-#,##0;_j0;_j@"/>
    <numFmt numFmtId="167" formatCode="0.0%"/>
    <numFmt numFmtId="168" formatCode="#,##0_ ;\-#,##0\ "/>
    <numFmt numFmtId="169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3" tint="0.49998474074526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3" tint="0.499984740745262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6" fontId="3" fillId="0" borderId="4" applyNumberFormat="0" applyFont="0" applyFill="0" applyAlignment="0" applyProtection="0">
      <alignment horizontal="left" wrapText="1"/>
    </xf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0" fontId="5" fillId="2" borderId="0" xfId="0" applyFont="1" applyFill="1"/>
    <xf numFmtId="0" fontId="7" fillId="0" borderId="1" xfId="0" applyFont="1" applyBorder="1"/>
    <xf numFmtId="0" fontId="5" fillId="0" borderId="2" xfId="0" applyFont="1" applyBorder="1"/>
    <xf numFmtId="3" fontId="7" fillId="2" borderId="0" xfId="0" applyNumberFormat="1" applyFont="1" applyFill="1"/>
    <xf numFmtId="3" fontId="7" fillId="0" borderId="0" xfId="0" applyNumberFormat="1" applyFont="1"/>
    <xf numFmtId="3" fontId="5" fillId="2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wrapText="1"/>
    </xf>
    <xf numFmtId="0" fontId="7" fillId="0" borderId="3" xfId="0" applyFont="1" applyBorder="1"/>
    <xf numFmtId="0" fontId="7" fillId="0" borderId="0" xfId="0" applyFont="1" applyAlignment="1">
      <alignment horizontal="right"/>
    </xf>
    <xf numFmtId="0" fontId="5" fillId="0" borderId="0" xfId="0" quotePrefix="1" applyFont="1"/>
    <xf numFmtId="4" fontId="5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0" fontId="7" fillId="2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/>
    <xf numFmtId="3" fontId="5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2" borderId="2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167" fontId="7" fillId="0" borderId="0" xfId="4" applyNumberFormat="1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4" fontId="7" fillId="0" borderId="3" xfId="0" applyNumberFormat="1" applyFont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5" fontId="7" fillId="2" borderId="3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0" fontId="10" fillId="0" borderId="0" xfId="0" applyFont="1"/>
    <xf numFmtId="1" fontId="10" fillId="0" borderId="0" xfId="0" applyNumberFormat="1" applyFont="1"/>
    <xf numFmtId="1" fontId="10" fillId="0" borderId="0" xfId="0" applyNumberFormat="1" applyFont="1" applyAlignment="1">
      <alignment horizontal="right"/>
    </xf>
    <xf numFmtId="3" fontId="10" fillId="2" borderId="0" xfId="0" applyNumberFormat="1" applyFont="1" applyFill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4" fontId="10" fillId="2" borderId="0" xfId="0" applyNumberFormat="1" applyFont="1" applyFill="1"/>
    <xf numFmtId="4" fontId="10" fillId="0" borderId="0" xfId="0" applyNumberFormat="1" applyFont="1"/>
    <xf numFmtId="4" fontId="10" fillId="0" borderId="0" xfId="0" applyNumberFormat="1" applyFont="1" applyAlignment="1">
      <alignment horizontal="right"/>
    </xf>
    <xf numFmtId="2" fontId="10" fillId="2" borderId="0" xfId="0" applyNumberFormat="1" applyFont="1" applyFill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164" fontId="10" fillId="2" borderId="0" xfId="0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3" xfId="0" applyNumberFormat="1" applyFont="1" applyBorder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3" fontId="7" fillId="2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3" fontId="12" fillId="2" borderId="1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2" fillId="0" borderId="2" xfId="0" applyFont="1" applyBorder="1" applyAlignment="1">
      <alignment horizontal="right"/>
    </xf>
    <xf numFmtId="3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right"/>
    </xf>
    <xf numFmtId="3" fontId="11" fillId="0" borderId="0" xfId="0" applyNumberFormat="1" applyFont="1"/>
    <xf numFmtId="2" fontId="11" fillId="0" borderId="0" xfId="0" applyNumberFormat="1" applyFont="1"/>
    <xf numFmtId="3" fontId="10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3" fontId="12" fillId="2" borderId="0" xfId="0" applyNumberFormat="1" applyFont="1" applyFill="1" applyAlignment="1">
      <alignment horizontal="right"/>
    </xf>
    <xf numFmtId="4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3" xfId="0" applyNumberFormat="1" applyFont="1" applyBorder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2" fontId="12" fillId="0" borderId="3" xfId="0" applyNumberFormat="1" applyFont="1" applyBorder="1"/>
    <xf numFmtId="0" fontId="12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horizontal="right"/>
    </xf>
    <xf numFmtId="2" fontId="12" fillId="2" borderId="0" xfId="0" applyNumberFormat="1" applyFont="1" applyFill="1" applyAlignment="1">
      <alignment horizontal="right"/>
    </xf>
    <xf numFmtId="3" fontId="12" fillId="2" borderId="3" xfId="0" applyNumberFormat="1" applyFont="1" applyFill="1" applyBorder="1"/>
    <xf numFmtId="2" fontId="12" fillId="2" borderId="3" xfId="0" applyNumberFormat="1" applyFont="1" applyFill="1" applyBorder="1"/>
    <xf numFmtId="0" fontId="6" fillId="0" borderId="0" xfId="0" applyFont="1" applyAlignment="1">
      <alignment wrapText="1"/>
    </xf>
    <xf numFmtId="4" fontId="5" fillId="2" borderId="2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7" fillId="2" borderId="2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5" fillId="0" borderId="0" xfId="0" applyFont="1"/>
    <xf numFmtId="0" fontId="17" fillId="0" borderId="0" xfId="0" applyFont="1"/>
    <xf numFmtId="0" fontId="16" fillId="2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49" fontId="7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7" fillId="2" borderId="2" xfId="0" applyFont="1" applyFill="1" applyBorder="1"/>
    <xf numFmtId="168" fontId="10" fillId="2" borderId="0" xfId="7" applyNumberFormat="1" applyFont="1" applyFill="1" applyAlignment="1">
      <alignment horizontal="right"/>
    </xf>
    <xf numFmtId="168" fontId="10" fillId="0" borderId="0" xfId="7" applyNumberFormat="1" applyFont="1" applyAlignment="1">
      <alignment horizontal="right"/>
    </xf>
    <xf numFmtId="168" fontId="12" fillId="2" borderId="1" xfId="7" applyNumberFormat="1" applyFont="1" applyFill="1" applyBorder="1" applyAlignment="1">
      <alignment horizontal="right"/>
    </xf>
    <xf numFmtId="168" fontId="12" fillId="0" borderId="1" xfId="7" applyNumberFormat="1" applyFont="1" applyBorder="1" applyAlignment="1">
      <alignment horizontal="right"/>
    </xf>
    <xf numFmtId="168" fontId="10" fillId="2" borderId="2" xfId="7" applyNumberFormat="1" applyFont="1" applyFill="1" applyBorder="1" applyAlignment="1">
      <alignment horizontal="right"/>
    </xf>
    <xf numFmtId="168" fontId="10" fillId="0" borderId="2" xfId="7" applyNumberFormat="1" applyFont="1" applyBorder="1" applyAlignment="1">
      <alignment horizontal="right"/>
    </xf>
    <xf numFmtId="168" fontId="12" fillId="2" borderId="0" xfId="7" applyNumberFormat="1" applyFont="1" applyFill="1" applyAlignment="1">
      <alignment horizontal="right"/>
    </xf>
    <xf numFmtId="168" fontId="12" fillId="0" borderId="0" xfId="7" applyNumberFormat="1" applyFont="1" applyAlignment="1">
      <alignment horizontal="right"/>
    </xf>
    <xf numFmtId="168" fontId="10" fillId="0" borderId="0" xfId="7" applyNumberFormat="1" applyFont="1" applyFill="1" applyAlignment="1">
      <alignment horizontal="right"/>
    </xf>
    <xf numFmtId="168" fontId="10" fillId="0" borderId="0" xfId="7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11" fillId="0" borderId="0" xfId="0" applyFont="1"/>
    <xf numFmtId="0" fontId="10" fillId="0" borderId="2" xfId="0" applyFont="1" applyBorder="1"/>
    <xf numFmtId="169" fontId="10" fillId="2" borderId="2" xfId="7" applyNumberFormat="1" applyFont="1" applyFill="1" applyBorder="1" applyAlignment="1">
      <alignment horizontal="right"/>
    </xf>
    <xf numFmtId="169" fontId="10" fillId="0" borderId="2" xfId="7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2" borderId="0" xfId="7" applyNumberFormat="1" applyFont="1" applyFill="1" applyAlignment="1">
      <alignment horizontal="right"/>
    </xf>
    <xf numFmtId="3" fontId="10" fillId="0" borderId="0" xfId="7" applyNumberFormat="1" applyFont="1" applyAlignment="1">
      <alignment horizontal="right"/>
    </xf>
    <xf numFmtId="3" fontId="10" fillId="2" borderId="0" xfId="7" quotePrefix="1" applyNumberFormat="1" applyFont="1" applyFill="1" applyAlignment="1">
      <alignment horizontal="right"/>
    </xf>
    <xf numFmtId="3" fontId="10" fillId="0" borderId="0" xfId="7" quotePrefix="1" applyNumberFormat="1" applyFont="1" applyAlignment="1">
      <alignment horizontal="right"/>
    </xf>
    <xf numFmtId="3" fontId="12" fillId="2" borderId="1" xfId="7" applyNumberFormat="1" applyFont="1" applyFill="1" applyBorder="1" applyAlignment="1">
      <alignment horizontal="right"/>
    </xf>
    <xf numFmtId="3" fontId="12" fillId="0" borderId="1" xfId="7" applyNumberFormat="1" applyFont="1" applyBorder="1" applyAlignment="1">
      <alignment horizontal="right"/>
    </xf>
    <xf numFmtId="3" fontId="12" fillId="2" borderId="0" xfId="7" applyNumberFormat="1" applyFont="1" applyFill="1" applyAlignment="1">
      <alignment horizontal="right"/>
    </xf>
    <xf numFmtId="3" fontId="12" fillId="0" borderId="0" xfId="7" applyNumberFormat="1" applyFont="1" applyAlignment="1">
      <alignment horizontal="right"/>
    </xf>
    <xf numFmtId="3" fontId="12" fillId="2" borderId="3" xfId="7" applyNumberFormat="1" applyFont="1" applyFill="1" applyBorder="1" applyAlignment="1">
      <alignment horizontal="right"/>
    </xf>
    <xf numFmtId="3" fontId="12" fillId="0" borderId="3" xfId="7" applyNumberFormat="1" applyFont="1" applyBorder="1" applyAlignment="1">
      <alignment horizontal="right"/>
    </xf>
    <xf numFmtId="3" fontId="12" fillId="0" borderId="3" xfId="7" applyNumberFormat="1" applyFont="1" applyFill="1" applyBorder="1" applyAlignment="1">
      <alignment horizontal="right"/>
    </xf>
    <xf numFmtId="1" fontId="5" fillId="0" borderId="0" xfId="0" applyNumberFormat="1" applyFont="1"/>
    <xf numFmtId="168" fontId="10" fillId="2" borderId="0" xfId="7" applyNumberFormat="1" applyFont="1" applyFill="1" applyBorder="1" applyAlignment="1">
      <alignment horizontal="right"/>
    </xf>
    <xf numFmtId="168" fontId="10" fillId="0" borderId="0" xfId="7" applyNumberFormat="1" applyFont="1" applyBorder="1" applyAlignment="1">
      <alignment horizontal="right"/>
    </xf>
    <xf numFmtId="0" fontId="5" fillId="2" borderId="2" xfId="0" applyFont="1" applyFill="1" applyBorder="1"/>
    <xf numFmtId="49" fontId="7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2" borderId="0" xfId="0" applyFont="1" applyFill="1"/>
    <xf numFmtId="3" fontId="11" fillId="2" borderId="0" xfId="0" applyNumberFormat="1" applyFont="1" applyFill="1"/>
    <xf numFmtId="3" fontId="10" fillId="2" borderId="0" xfId="0" quotePrefix="1" applyNumberFormat="1" applyFont="1" applyFill="1" applyAlignment="1">
      <alignment horizontal="right"/>
    </xf>
    <xf numFmtId="3" fontId="12" fillId="2" borderId="0" xfId="0" quotePrefix="1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164" fontId="12" fillId="2" borderId="0" xfId="0" applyNumberFormat="1" applyFont="1" applyFill="1"/>
    <xf numFmtId="165" fontId="12" fillId="0" borderId="0" xfId="0" applyNumberFormat="1" applyFont="1"/>
    <xf numFmtId="3" fontId="12" fillId="2" borderId="0" xfId="0" applyNumberFormat="1" applyFont="1" applyFill="1"/>
    <xf numFmtId="4" fontId="12" fillId="2" borderId="0" xfId="0" applyNumberFormat="1" applyFont="1" applyFill="1"/>
    <xf numFmtId="168" fontId="12" fillId="0" borderId="1" xfId="7" applyNumberFormat="1" applyFont="1" applyFill="1" applyBorder="1" applyAlignment="1">
      <alignment horizontal="right"/>
    </xf>
    <xf numFmtId="168" fontId="10" fillId="0" borderId="2" xfId="7" applyNumberFormat="1" applyFont="1" applyFill="1" applyBorder="1" applyAlignment="1">
      <alignment horizontal="right"/>
    </xf>
    <xf numFmtId="168" fontId="12" fillId="0" borderId="0" xfId="7" applyNumberFormat="1" applyFont="1" applyFill="1" applyAlignment="1">
      <alignment horizontal="right"/>
    </xf>
    <xf numFmtId="169" fontId="10" fillId="0" borderId="2" xfId="7" applyNumberFormat="1" applyFont="1" applyFill="1" applyBorder="1" applyAlignment="1">
      <alignment horizontal="right"/>
    </xf>
    <xf numFmtId="3" fontId="10" fillId="0" borderId="0" xfId="7" applyNumberFormat="1" applyFont="1" applyFill="1" applyAlignment="1">
      <alignment horizontal="right"/>
    </xf>
    <xf numFmtId="3" fontId="10" fillId="0" borderId="0" xfId="7" quotePrefix="1" applyNumberFormat="1" applyFont="1" applyFill="1" applyAlignment="1">
      <alignment horizontal="right"/>
    </xf>
    <xf numFmtId="3" fontId="12" fillId="0" borderId="1" xfId="7" applyNumberFormat="1" applyFont="1" applyFill="1" applyBorder="1" applyAlignment="1">
      <alignment horizontal="right"/>
    </xf>
    <xf numFmtId="3" fontId="12" fillId="0" borderId="0" xfId="7" applyNumberFormat="1" applyFont="1" applyFill="1" applyAlignment="1">
      <alignment horizontal="right"/>
    </xf>
    <xf numFmtId="15" fontId="7" fillId="0" borderId="0" xfId="0" applyNumberFormat="1" applyFont="1"/>
    <xf numFmtId="3" fontId="9" fillId="2" borderId="0" xfId="0" applyNumberFormat="1" applyFont="1" applyFill="1"/>
    <xf numFmtId="3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9" fontId="0" fillId="0" borderId="0" xfId="0" applyNumberFormat="1"/>
    <xf numFmtId="0" fontId="21" fillId="0" borderId="0" xfId="0" applyFont="1"/>
    <xf numFmtId="0" fontId="20" fillId="0" borderId="0" xfId="0" applyFont="1"/>
    <xf numFmtId="0" fontId="19" fillId="0" borderId="0" xfId="0" quotePrefix="1" applyFont="1"/>
    <xf numFmtId="2" fontId="22" fillId="2" borderId="0" xfId="0" applyNumberFormat="1" applyFont="1" applyFill="1"/>
    <xf numFmtId="2" fontId="22" fillId="0" borderId="0" xfId="0" applyNumberFormat="1" applyFont="1"/>
    <xf numFmtId="3" fontId="22" fillId="2" borderId="0" xfId="0" applyNumberFormat="1" applyFont="1" applyFill="1"/>
    <xf numFmtId="3" fontId="22" fillId="0" borderId="0" xfId="0" applyNumberFormat="1" applyFont="1"/>
    <xf numFmtId="3" fontId="22" fillId="2" borderId="0" xfId="0" applyNumberFormat="1" applyFont="1" applyFill="1" applyAlignment="1">
      <alignment horizontal="right"/>
    </xf>
    <xf numFmtId="3" fontId="22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0" borderId="0" xfId="0" applyNumberFormat="1" applyFont="1"/>
    <xf numFmtId="0" fontId="20" fillId="0" borderId="0" xfId="0" applyFont="1" applyAlignment="1">
      <alignment horizontal="right"/>
    </xf>
    <xf numFmtId="49" fontId="7" fillId="2" borderId="2" xfId="0" applyNumberFormat="1" applyFont="1" applyFill="1" applyBorder="1"/>
    <xf numFmtId="49" fontId="12" fillId="2" borderId="0" xfId="0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5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</cellXfs>
  <cellStyles count="9">
    <cellStyle name="Comma 2" xfId="6" xr:uid="{2AB89D1C-5182-444E-889F-8E9BAF5F2E83}"/>
    <cellStyle name="Normal" xfId="0" builtinId="0"/>
    <cellStyle name="Normal 13" xfId="2" xr:uid="{411E543E-83F2-4312-8263-FED7DA469E83}"/>
    <cellStyle name="Normal 2" xfId="1" xr:uid="{C8C1608B-E0B6-4FAB-BDBB-67DEE72262D4}"/>
    <cellStyle name="Normal 2 2" xfId="5" xr:uid="{1C8A21D6-DA47-49EE-96CD-7FF892B873E9}"/>
    <cellStyle name="Normal 4" xfId="8" xr:uid="{AB18FF25-717C-4389-948E-685C0EAA32E0}"/>
    <cellStyle name="Procent" xfId="4" builtinId="5"/>
    <cellStyle name="QR_Rubrik_kantlinje" xfId="3" xr:uid="{D3CA8E0D-5857-4FB0-B8B7-619D6E5B9182}"/>
    <cellStyle name="Tusental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x/Box/Group%20Finance/Closing/2023/12%20Dec/Del&#229;rsrapport/Pandox%20Del&#229;rsrapport%20Q4%202023%20v2%20Till%20&#197;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x/Box/Group%20Finance/Closing/2021/12%20Dec/Del&#229;rsrapport/Pandox%20Del&#229;rsrapport%20Q4%202021%202022-03-0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am.solano\Box\Group\Group%20Finance\Closing\2025\3%20Mar\Del&#229;rsrapport\Q1%202025%20MASTERFIL_rg.xlsm" TargetMode="External"/><Relationship Id="rId1" Type="http://schemas.openxmlformats.org/officeDocument/2006/relationships/externalLinkPath" Target="/Users/adam.solano/Box/Group/Group%20Finance/Closing/2025/3%20Mar/Del&#229;rsrapport/Q1%202025%20MASTERFIL_r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.turegard.pandox/Box/Group/Group%20Finance/Closing/2024/3%20Mar/Test/Pandox%20del&#229;rsrapport%20per%20Q1%202024%20MASTERFIL%20-%20TEST%20till%20web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ik.erlandsson.pa/Box/Group/Group%20Finance/Closing/2023/12%20Dec/Del&#229;rsrapport/Pandox%20Del&#229;rsrapport%20Q4%202023%20v2%20Till%20&#197;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1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E6">
            <v>1</v>
          </cell>
        </row>
      </sheetData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FS_(I)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P)"/>
      <sheetName val="FF_(I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T2_(P)"/>
      <sheetName val="N2_2_(I)"/>
      <sheetName val="N2_2_(P)"/>
      <sheetName val="KD_(I)"/>
      <sheetName val="KD_(P)"/>
      <sheetName val="PO_(I)"/>
      <sheetName val="PO_(P)"/>
      <sheetName val="N2_(I)"/>
      <sheetName val="N2_(P)"/>
      <sheetName val="N4_(I)"/>
      <sheetName val="N4_(P)"/>
      <sheetName val="EPRA_(I)"/>
      <sheetName val="EPRA_(P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Not 4 T Innehas"/>
      <sheetName val="Beräkning antal aktier"/>
      <sheetName val="Föreslagen utdelning 2019"/>
      <sheetName val="Underlag från Jonas"/>
      <sheetName val="Underlag förskjutning EQ"/>
      <sheetName val="EPRA "/>
      <sheetName val="EPRA IB_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G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Admin"/>
      <sheetName val="PBI_BR"/>
      <sheetName val="PBI_RR"/>
      <sheetName val="PBI_Export"/>
      <sheetName val="BI underlag"/>
      <sheetName val="Treasury underlag"/>
      <sheetName val="Länkning delårsrapp per sida "/>
      <sheetName val="PeriodAdmin"/>
      <sheetName val="LanguageAdmin"/>
      <sheetName val="Cognos_Office_Connection_Cache"/>
      <sheetName val="data"/>
      <sheetName val="data MB"/>
      <sheetName val="Diagram3_(D) (2)"/>
      <sheetName val="Fyrfältare YTD dec_(D) (2)"/>
      <sheetName val="Siffror_i_text_(T)"/>
      <sheetName val="FS_(I)"/>
      <sheetName val="FS_(P)"/>
      <sheetName val="Int_Res_(I)"/>
      <sheetName val="Int_Res_(P)"/>
      <sheetName val="NOI_Analys_(I)"/>
      <sheetName val="NOI_Analy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 används ej"/>
      <sheetName val="RevPAR_(I)"/>
      <sheetName val="RevPAR_(P)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Antal aktier"/>
      <sheetName val="Not 4 Held for sale"/>
      <sheetName val="Not 4_(P)"/>
      <sheetName val="EPRA vakansgrad_(I) (4)"/>
      <sheetName val="EPRA vakansgrad_(P)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N2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Admin"/>
      <sheetName val="PBI_BR"/>
      <sheetName val="PBI_RR"/>
      <sheetName val="PBI_Export"/>
      <sheetName val="PeriodAdmin"/>
      <sheetName val="LanguageAdmin"/>
      <sheetName val="Cognos_Office_Connection_Cache"/>
      <sheetName val="data"/>
      <sheetName val="data MB"/>
      <sheetName val="Diagram3_(D)"/>
      <sheetName val="Fyrfältare YTD dec_(D)"/>
      <sheetName val="Siffror_i_text_(T)"/>
      <sheetName val="FS_(I)"/>
      <sheetName val="FS_(P)"/>
      <sheetName val="Int_Res_(I)"/>
      <sheetName val="Int_Res_(P)"/>
      <sheetName val="Segment_(I)"/>
      <sheetName val="Segment_(P)"/>
      <sheetName val="Fastighetsvärdering_(I)"/>
      <sheetName val="Fastighetsvärdering_(P)"/>
      <sheetName val="Fastighetsvärdering_2_(I)"/>
      <sheetName val="Fastighetsvärdering_2_(P)"/>
      <sheetName val="Fastighetsvärdering_3_(I)"/>
      <sheetName val="Fastighetsvärdering_3_(P)"/>
      <sheetName val="PO_(I)"/>
      <sheetName val="PO_(P)"/>
      <sheetName val="FIN_NYCK_(I)"/>
      <sheetName val="FIN_NYCK_(P)"/>
      <sheetName val="Fastighetsutveckling_(I)"/>
      <sheetName val="Fastighetsutveckling_(P)"/>
      <sheetName val="Skuldförfall_(I)"/>
      <sheetName val="Skuldförfall_(P)"/>
      <sheetName val="Hållbarhetsöversikt_(I)"/>
      <sheetName val="Hållbarhetsöversikt_(P)"/>
      <sheetName val="Hyresavtal_Intjäning_(I)"/>
      <sheetName val="Hyresavtal_Intjäning_(P)"/>
      <sheetName val="Största_Ägare_(I)"/>
      <sheetName val="Största_Ägare_(P)"/>
      <sheetName val="LIRV_(I)"/>
      <sheetName val="LIRV_(P)"/>
      <sheetName val="FIN_NET_(I)"/>
      <sheetName val="FIN_NET_(P)"/>
      <sheetName val="FFS_(I)"/>
      <sheetName val="FFS_(P)"/>
      <sheetName val="RR_(I)"/>
      <sheetName val="RR_(P)"/>
      <sheetName val="BR_(I)"/>
      <sheetName val="BR_(P)"/>
      <sheetName val="KF_(I)"/>
      <sheetName val="KF_(P)"/>
      <sheetName val="EK_(I)"/>
      <sheetName val="EK_(P)"/>
      <sheetName val="MB_(I)"/>
      <sheetName val="MB_(P)"/>
      <sheetName val="N2_(I)"/>
      <sheetName val="N2_(P)"/>
      <sheetName val="N2_2_(I)"/>
      <sheetName val="N2_2_(P)"/>
      <sheetName val="NT_(I)"/>
      <sheetName val="NT_(P)"/>
      <sheetName val="KD_(I)"/>
      <sheetName val="KD_(P)"/>
      <sheetName val="N4_(I)"/>
      <sheetName val="N4_(P)"/>
      <sheetName val="HÄRL_NYCK_(I)"/>
      <sheetName val="HÄRL_NYCK_(P)"/>
      <sheetName val="RevPAR_(I)"/>
      <sheetName val="RevPAR_(P)"/>
      <sheetName val="Not 4 Held for sale"/>
      <sheetName val="EPRA_(I)"/>
      <sheetName val="EPRA_(P)"/>
      <sheetName val="EPRAE_(I) (2)"/>
      <sheetName val="EPRAE_(P) (2)"/>
      <sheetName val="EPRA_NIY_(I) (2)"/>
      <sheetName val="EPRA_NIY_(P) (2)"/>
      <sheetName val="EPRA CAPEX_(I) (2)"/>
      <sheetName val="EPRA CAPEX_(P) (2)"/>
      <sheetName val="LTV_(I)"/>
      <sheetName val="LTV_(P)"/>
      <sheetName val="EPRA vakansgrad_(I) (4)"/>
      <sheetName val="EPRA vakansgrad_(P) (4)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Blad2"/>
      <sheetName val="Period Admin"/>
      <sheetName val="Tbl_(I)_(M)"/>
      <sheetName val="Tbl_IDXQ_(I)_(M)"/>
      <sheetName val="Tbl_IDXD_(I)_(M)"/>
      <sheetName val="Tbl_(P)_(M)"/>
      <sheetName val="SysAdmin"/>
      <sheetName val="TblAdmin"/>
      <sheetName val="Diagram2_(D)"/>
      <sheetName val="RubrikAdmin"/>
      <sheetName val="Diagram_(D)"/>
      <sheetName val="Cognos_Office_Connection_Cache"/>
      <sheetName val="data"/>
      <sheetName val="data MB"/>
      <sheetName val="Chart2"/>
      <sheetName val="Siffror_i_text_(T)"/>
      <sheetName val="FS_(I)"/>
      <sheetName val="Blad1"/>
      <sheetName val="FS_(P)"/>
      <sheetName val="VFFF_(I)"/>
      <sheetName val="VFFF_(P)"/>
      <sheetName val="Skuldförfall_(I)"/>
      <sheetName val="Skuldförfall_(P)"/>
      <sheetName val="LIRV_(I)"/>
      <sheetName val="LIRV_(P)"/>
      <sheetName val="FFS_(I)"/>
      <sheetName val="FFS_(P)"/>
      <sheetName val="SG_(I)"/>
      <sheetName val="SG_(P)"/>
      <sheetName val="FF_(I)"/>
      <sheetName val="FF_(P)"/>
      <sheetName val="OV_(I)"/>
      <sheetName val="OV_(P)"/>
      <sheetName val="RR_(I)"/>
      <sheetName val="RR_(P)"/>
      <sheetName val="BR_(I)"/>
      <sheetName val="BR_(P)"/>
      <sheetName val="EK_(I)"/>
      <sheetName val="EK_(P)"/>
      <sheetName val="KF_(I)"/>
      <sheetName val="KF_(P)"/>
      <sheetName val="MB_(I)"/>
      <sheetName val="MB_(P)"/>
      <sheetName val="NT_(I)"/>
      <sheetName val="NT_(P)"/>
      <sheetName val="N2_2_(I)"/>
      <sheetName val="N2_2_(P)"/>
      <sheetName val="NT2_(P)"/>
      <sheetName val="KD_(I)"/>
      <sheetName val="KD_(P)"/>
      <sheetName val="PO_(I)"/>
      <sheetName val="PO_(P)"/>
      <sheetName val="N2_(I)"/>
      <sheetName val="N2_(P)"/>
      <sheetName val="N3_(I)"/>
      <sheetName val="N4_(I)"/>
      <sheetName val="N4_(P)"/>
      <sheetName val="EPRA_(I)"/>
      <sheetName val="EPRA_(P)"/>
      <sheetName val="EPRA_LTV_(I)"/>
      <sheetName val="EPRA_LTV_(P)"/>
      <sheetName val="Not 4 T Innehas"/>
      <sheetName val="segment Hyresavtal(I) "/>
      <sheetName val="segment Hyresavtal(P) "/>
      <sheetName val="segment egen drift_(I) (2)"/>
      <sheetName val="segment egen drift_(P) (2)"/>
      <sheetName val="FV fastighetsbestånd_(I) (3)"/>
      <sheetName val="FV fastighetsbestånd_(P) (3)"/>
      <sheetName val="EPRAE_(I) (2)"/>
      <sheetName val="EPRAE_(P) (2)"/>
      <sheetName val="EPRA_NIY_(I) (2)"/>
      <sheetName val="EPRA_NIY_(P) (2)"/>
      <sheetName val="EPRA vakansgrad_(I) (4)"/>
      <sheetName val="EPRA vakansgrad_(P) (4)"/>
      <sheetName val="EPRA CAPEX_(I) (2)"/>
      <sheetName val="EPRA CAPEX_(P) (2)"/>
      <sheetName val="EPRA cost_(I) (3)"/>
      <sheetName val="EPRA cost_(P) (3)"/>
      <sheetName val="Kvartalsdata_summor"/>
      <sheetName val="Affärssystem"/>
      <sheetName val="Omföring EQ"/>
      <sheetName val="IFRS 16 bolag 590 justering"/>
      <sheetName val="Not 2 IFRS 16"/>
      <sheetName val="IFRS 16 indata "/>
      <sheetName val="Beräkning antal aktier"/>
      <sheetName val="Föreslagen utdelning 2019"/>
      <sheetName val="Underlag från Jonas"/>
      <sheetName val="Underlag förskjutning EQ"/>
      <sheetName val="EPRA "/>
      <sheetName val="EPRA IB_UB"/>
      <sheetName val="Chart1"/>
    </sheetNames>
    <sheetDataSet>
      <sheetData sheetId="0" refreshError="1"/>
      <sheetData sheetId="1" refreshError="1"/>
      <sheetData sheetId="2" refreshError="1">
        <row r="39">
          <cell r="C39">
            <v>1</v>
          </cell>
          <cell r="D39" t="str">
            <v>¹⁾</v>
          </cell>
        </row>
        <row r="40">
          <cell r="C40">
            <v>2</v>
          </cell>
          <cell r="D40" t="str">
            <v>²⁾</v>
          </cell>
        </row>
        <row r="41">
          <cell r="C41">
            <v>3</v>
          </cell>
          <cell r="D41" t="str">
            <v>³⁾</v>
          </cell>
        </row>
        <row r="42">
          <cell r="C42">
            <v>4</v>
          </cell>
          <cell r="D42" t="str">
            <v>⁴⁾</v>
          </cell>
        </row>
        <row r="43">
          <cell r="C43">
            <v>5</v>
          </cell>
          <cell r="D43" t="str">
            <v>⁵⁾</v>
          </cell>
        </row>
        <row r="44">
          <cell r="C44">
            <v>6</v>
          </cell>
          <cell r="D44" t="str">
            <v>⁶⁾</v>
          </cell>
        </row>
        <row r="45">
          <cell r="C45">
            <v>7</v>
          </cell>
          <cell r="D45" t="str">
            <v>⁷⁾</v>
          </cell>
        </row>
        <row r="46">
          <cell r="C46">
            <v>8</v>
          </cell>
          <cell r="D46" t="str">
            <v>⁸⁾</v>
          </cell>
        </row>
        <row r="47">
          <cell r="C47">
            <v>9</v>
          </cell>
          <cell r="D47" t="str">
            <v>⁹⁾</v>
          </cell>
        </row>
        <row r="48">
          <cell r="C48">
            <v>2.2999999999999998</v>
          </cell>
          <cell r="D48" t="str">
            <v>²⁾³⁾</v>
          </cell>
        </row>
        <row r="49">
          <cell r="C49" t="str">
            <v>1,2,3</v>
          </cell>
          <cell r="D49" t="str">
            <v>¹⁾²⁾³⁾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F781-57DA-4D22-B56D-619427FD642F}">
  <sheetPr>
    <tabColor rgb="FFFFFF00"/>
  </sheetPr>
  <dimension ref="A1:R56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9.28515625" style="2" customWidth="1"/>
    <col min="2" max="2" width="68" style="2" customWidth="1"/>
    <col min="3" max="3" width="13.140625" style="2" bestFit="1" customWidth="1"/>
    <col min="4" max="4" width="13.140625" style="2" bestFit="1" customWidth="1" outlineLevel="1"/>
    <col min="5" max="9" width="13.140625" style="2" customWidth="1" outlineLevel="1"/>
    <col min="10" max="10" width="14" style="2" customWidth="1" outlineLevel="1"/>
    <col min="11" max="16384" width="9.140625" style="2"/>
  </cols>
  <sheetData>
    <row r="1" spans="1:16" ht="18" x14ac:dyDescent="0.25">
      <c r="A1" s="1" t="s">
        <v>152</v>
      </c>
    </row>
    <row r="3" spans="1:16" ht="18" x14ac:dyDescent="0.25">
      <c r="A3" s="3" t="s">
        <v>20</v>
      </c>
      <c r="B3" s="3" t="s">
        <v>21</v>
      </c>
    </row>
    <row r="4" spans="1:16" x14ac:dyDescent="0.2">
      <c r="G4" s="2" t="s">
        <v>0</v>
      </c>
      <c r="H4" s="2" t="s">
        <v>0</v>
      </c>
    </row>
    <row r="5" spans="1:16" ht="15" x14ac:dyDescent="0.25">
      <c r="A5" s="4" t="s">
        <v>1</v>
      </c>
      <c r="B5" s="4"/>
      <c r="C5" s="119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4">
        <v>2018</v>
      </c>
      <c r="K5" s="5"/>
      <c r="L5" s="5"/>
      <c r="M5" s="5"/>
      <c r="N5" s="5"/>
    </row>
    <row r="6" spans="1:16" x14ac:dyDescent="0.2">
      <c r="A6" s="2" t="s">
        <v>2</v>
      </c>
      <c r="B6" s="2" t="s">
        <v>47</v>
      </c>
      <c r="C6" s="6"/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</row>
    <row r="7" spans="1:16" x14ac:dyDescent="0.2">
      <c r="A7" s="2" t="s">
        <v>3</v>
      </c>
      <c r="B7" s="2" t="s">
        <v>48</v>
      </c>
      <c r="C7" s="120"/>
      <c r="D7" s="128">
        <v>3728</v>
      </c>
      <c r="E7" s="128">
        <v>3548</v>
      </c>
      <c r="F7" s="121">
        <v>3052</v>
      </c>
      <c r="G7" s="121">
        <v>2279</v>
      </c>
      <c r="H7" s="121">
        <v>2228</v>
      </c>
      <c r="I7" s="121">
        <v>3017</v>
      </c>
      <c r="J7" s="121">
        <v>2809</v>
      </c>
    </row>
    <row r="8" spans="1:16" x14ac:dyDescent="0.2">
      <c r="A8" s="2" t="s">
        <v>4</v>
      </c>
      <c r="B8" s="2" t="s">
        <v>49</v>
      </c>
      <c r="C8" s="120"/>
      <c r="D8" s="128">
        <v>137</v>
      </c>
      <c r="E8" s="128">
        <v>142</v>
      </c>
      <c r="F8" s="121">
        <v>255</v>
      </c>
      <c r="G8" s="121">
        <v>143</v>
      </c>
      <c r="H8" s="121">
        <v>171</v>
      </c>
      <c r="I8" s="121">
        <v>112</v>
      </c>
      <c r="J8" s="121">
        <v>162</v>
      </c>
    </row>
    <row r="9" spans="1:16" x14ac:dyDescent="0.2">
      <c r="A9" s="2" t="s">
        <v>5</v>
      </c>
      <c r="B9" s="2" t="s">
        <v>50</v>
      </c>
      <c r="C9" s="120"/>
      <c r="D9" s="128">
        <v>3271</v>
      </c>
      <c r="E9" s="128">
        <v>3159</v>
      </c>
      <c r="F9" s="121">
        <v>2347</v>
      </c>
      <c r="G9" s="121">
        <v>851</v>
      </c>
      <c r="H9" s="121">
        <v>779</v>
      </c>
      <c r="I9" s="121">
        <v>2424</v>
      </c>
      <c r="J9" s="121">
        <v>2153</v>
      </c>
    </row>
    <row r="10" spans="1:16" ht="15" x14ac:dyDescent="0.25">
      <c r="A10" s="7" t="s">
        <v>6</v>
      </c>
      <c r="B10" s="7" t="s">
        <v>127</v>
      </c>
      <c r="C10" s="122"/>
      <c r="D10" s="165">
        <v>7136</v>
      </c>
      <c r="E10" s="165">
        <v>6849</v>
      </c>
      <c r="F10" s="123">
        <v>5654</v>
      </c>
      <c r="G10" s="123">
        <v>3273</v>
      </c>
      <c r="H10" s="123">
        <v>3178</v>
      </c>
      <c r="I10" s="123">
        <v>5553</v>
      </c>
      <c r="J10" s="123">
        <v>5124</v>
      </c>
    </row>
    <row r="11" spans="1:16" x14ac:dyDescent="0.2">
      <c r="C11" s="120"/>
      <c r="D11" s="128"/>
      <c r="E11" s="128"/>
      <c r="F11" s="121"/>
      <c r="G11" s="121"/>
      <c r="H11" s="121"/>
      <c r="I11" s="121"/>
      <c r="J11" s="121"/>
    </row>
    <row r="12" spans="1:16" x14ac:dyDescent="0.2">
      <c r="A12" s="2" t="s">
        <v>7</v>
      </c>
      <c r="B12" s="2" t="s">
        <v>51</v>
      </c>
      <c r="C12" s="120"/>
      <c r="D12" s="128">
        <v>-568</v>
      </c>
      <c r="E12" s="128">
        <v>-533</v>
      </c>
      <c r="F12" s="121">
        <v>-439</v>
      </c>
      <c r="G12" s="121">
        <v>-395</v>
      </c>
      <c r="H12" s="121">
        <v>-381</v>
      </c>
      <c r="I12" s="121">
        <v>-365</v>
      </c>
      <c r="J12" s="121">
        <v>-454</v>
      </c>
    </row>
    <row r="13" spans="1:16" x14ac:dyDescent="0.2">
      <c r="A13" s="8" t="s">
        <v>8</v>
      </c>
      <c r="B13" s="8" t="s">
        <v>52</v>
      </c>
      <c r="C13" s="124"/>
      <c r="D13" s="166">
        <v>-2713</v>
      </c>
      <c r="E13" s="166">
        <v>-2729</v>
      </c>
      <c r="F13" s="125">
        <v>-2111</v>
      </c>
      <c r="G13" s="121">
        <v>-1151</v>
      </c>
      <c r="H13" s="121">
        <v>-1182</v>
      </c>
      <c r="I13" s="125">
        <v>-1993</v>
      </c>
      <c r="J13" s="125">
        <v>-1776</v>
      </c>
    </row>
    <row r="14" spans="1:16" ht="15" x14ac:dyDescent="0.25">
      <c r="A14" s="5" t="s">
        <v>9</v>
      </c>
      <c r="B14" s="5" t="s">
        <v>128</v>
      </c>
      <c r="C14" s="126"/>
      <c r="D14" s="167">
        <v>3855</v>
      </c>
      <c r="E14" s="167">
        <v>3587</v>
      </c>
      <c r="F14" s="127">
        <v>3104</v>
      </c>
      <c r="G14" s="123">
        <v>1727</v>
      </c>
      <c r="H14" s="123">
        <v>1615</v>
      </c>
      <c r="I14" s="127">
        <v>3195</v>
      </c>
      <c r="J14" s="127">
        <v>2894</v>
      </c>
      <c r="K14" s="5"/>
      <c r="L14" s="5"/>
      <c r="M14" s="5"/>
      <c r="N14" s="5"/>
      <c r="O14" s="5"/>
      <c r="P14" s="5"/>
    </row>
    <row r="15" spans="1:16" x14ac:dyDescent="0.2">
      <c r="C15" s="120"/>
      <c r="D15" s="128"/>
      <c r="E15" s="128"/>
      <c r="F15" s="121"/>
      <c r="G15" s="121"/>
      <c r="H15" s="121"/>
      <c r="I15" s="121"/>
      <c r="J15" s="121"/>
    </row>
    <row r="16" spans="1:16" x14ac:dyDescent="0.2">
      <c r="A16" s="2" t="s">
        <v>369</v>
      </c>
      <c r="B16" s="2" t="s">
        <v>370</v>
      </c>
      <c r="C16" s="120"/>
      <c r="D16" s="128">
        <v>3297</v>
      </c>
      <c r="E16" s="128">
        <v>3157</v>
      </c>
      <c r="F16" s="121">
        <v>2868</v>
      </c>
      <c r="G16" s="121">
        <v>2027</v>
      </c>
      <c r="H16" s="121">
        <v>2018</v>
      </c>
      <c r="I16" s="121">
        <v>2764</v>
      </c>
      <c r="J16" s="121">
        <v>2517</v>
      </c>
    </row>
    <row r="17" spans="1:18" x14ac:dyDescent="0.2">
      <c r="A17" s="2" t="s">
        <v>371</v>
      </c>
      <c r="B17" s="2" t="s">
        <v>372</v>
      </c>
      <c r="C17" s="120"/>
      <c r="D17" s="128">
        <v>558</v>
      </c>
      <c r="E17" s="128">
        <v>430</v>
      </c>
      <c r="F17" s="121">
        <v>236</v>
      </c>
      <c r="G17" s="121">
        <v>-300</v>
      </c>
      <c r="H17" s="121">
        <v>-403</v>
      </c>
      <c r="I17" s="121">
        <v>431</v>
      </c>
      <c r="J17" s="121">
        <v>377</v>
      </c>
    </row>
    <row r="18" spans="1:18" x14ac:dyDescent="0.2">
      <c r="C18" s="120"/>
      <c r="D18" s="128"/>
      <c r="E18" s="128"/>
      <c r="F18" s="121"/>
      <c r="G18" s="121"/>
      <c r="H18" s="121"/>
      <c r="I18" s="121"/>
      <c r="J18" s="121"/>
    </row>
    <row r="19" spans="1:18" x14ac:dyDescent="0.2">
      <c r="A19" s="2" t="s">
        <v>10</v>
      </c>
      <c r="B19" s="2" t="s">
        <v>10</v>
      </c>
      <c r="C19" s="120"/>
      <c r="D19" s="128">
        <v>-200</v>
      </c>
      <c r="E19" s="128">
        <v>-197</v>
      </c>
      <c r="F19" s="121">
        <v>-153</v>
      </c>
      <c r="G19" s="121">
        <v>-157</v>
      </c>
      <c r="H19" s="121">
        <v>-171</v>
      </c>
      <c r="I19" s="121">
        <v>-175</v>
      </c>
      <c r="J19" s="121">
        <v>-148</v>
      </c>
    </row>
    <row r="20" spans="1:18" x14ac:dyDescent="0.2">
      <c r="C20" s="120"/>
      <c r="D20" s="128"/>
      <c r="E20" s="128"/>
      <c r="F20" s="121"/>
      <c r="G20" s="121"/>
      <c r="H20" s="121"/>
      <c r="I20" s="121"/>
      <c r="J20" s="121"/>
    </row>
    <row r="21" spans="1:18" x14ac:dyDescent="0.2">
      <c r="A21" s="2" t="s">
        <v>373</v>
      </c>
      <c r="B21" s="2" t="s">
        <v>53</v>
      </c>
      <c r="C21" s="120"/>
      <c r="D21" s="128">
        <v>38</v>
      </c>
      <c r="E21" s="128">
        <v>31</v>
      </c>
      <c r="F21" s="121">
        <v>19</v>
      </c>
      <c r="G21" s="121">
        <v>4</v>
      </c>
      <c r="H21" s="121">
        <v>2</v>
      </c>
      <c r="I21" s="121">
        <v>1</v>
      </c>
      <c r="J21" s="121">
        <v>1</v>
      </c>
    </row>
    <row r="22" spans="1:18" x14ac:dyDescent="0.2">
      <c r="A22" s="2" t="s">
        <v>374</v>
      </c>
      <c r="B22" s="2" t="s">
        <v>375</v>
      </c>
      <c r="C22" s="120"/>
      <c r="D22" s="128">
        <v>-1590</v>
      </c>
      <c r="E22" s="128">
        <v>-1498</v>
      </c>
      <c r="F22" s="121">
        <v>-1022</v>
      </c>
      <c r="G22" s="121">
        <v>-944</v>
      </c>
      <c r="H22" s="121">
        <v>-902</v>
      </c>
      <c r="I22" s="121">
        <v>-866</v>
      </c>
      <c r="J22" s="121">
        <v>-804</v>
      </c>
    </row>
    <row r="23" spans="1:18" x14ac:dyDescent="0.2">
      <c r="A23" s="8" t="s">
        <v>11</v>
      </c>
      <c r="B23" s="8" t="s">
        <v>54</v>
      </c>
      <c r="C23" s="124"/>
      <c r="D23" s="166">
        <v>-119</v>
      </c>
      <c r="E23" s="166">
        <v>-108</v>
      </c>
      <c r="F23" s="125">
        <v>-95</v>
      </c>
      <c r="G23" s="121">
        <v>-88</v>
      </c>
      <c r="H23" s="121">
        <v>-86</v>
      </c>
      <c r="I23" s="125">
        <v>-81</v>
      </c>
      <c r="J23" s="125" t="s">
        <v>46</v>
      </c>
    </row>
    <row r="24" spans="1:18" ht="15" x14ac:dyDescent="0.25">
      <c r="A24" s="5" t="s">
        <v>12</v>
      </c>
      <c r="B24" s="5" t="s">
        <v>129</v>
      </c>
      <c r="C24" s="126"/>
      <c r="D24" s="167">
        <v>1984</v>
      </c>
      <c r="E24" s="167">
        <v>1815</v>
      </c>
      <c r="F24" s="127">
        <v>1853</v>
      </c>
      <c r="G24" s="123">
        <v>542</v>
      </c>
      <c r="H24" s="123">
        <v>458</v>
      </c>
      <c r="I24" s="127">
        <v>2074</v>
      </c>
      <c r="J24" s="127">
        <v>1943</v>
      </c>
      <c r="K24" s="5"/>
      <c r="L24" s="5"/>
      <c r="M24" s="5"/>
      <c r="N24" s="5"/>
      <c r="O24" s="5"/>
      <c r="P24" s="5"/>
    </row>
    <row r="25" spans="1:18" x14ac:dyDescent="0.2">
      <c r="C25" s="120"/>
      <c r="D25" s="128"/>
      <c r="E25" s="128"/>
      <c r="F25" s="121"/>
      <c r="G25" s="121"/>
      <c r="H25" s="121"/>
      <c r="I25" s="121"/>
      <c r="J25" s="121"/>
    </row>
    <row r="26" spans="1:18" x14ac:dyDescent="0.2">
      <c r="A26" s="2" t="s">
        <v>13</v>
      </c>
      <c r="B26" s="2" t="s">
        <v>55</v>
      </c>
      <c r="C26" s="120"/>
      <c r="D26" s="128" t="s">
        <v>0</v>
      </c>
      <c r="E26" s="128" t="s">
        <v>0</v>
      </c>
      <c r="F26" s="121" t="s">
        <v>0</v>
      </c>
      <c r="G26" s="121"/>
      <c r="H26" s="121"/>
      <c r="I26" s="121"/>
      <c r="J26" s="121"/>
    </row>
    <row r="27" spans="1:18" x14ac:dyDescent="0.2">
      <c r="A27" s="2" t="s">
        <v>14</v>
      </c>
      <c r="B27" s="2" t="s">
        <v>56</v>
      </c>
      <c r="C27" s="120"/>
      <c r="D27" s="128">
        <v>475</v>
      </c>
      <c r="E27" s="128">
        <v>-1107</v>
      </c>
      <c r="F27" s="121">
        <v>1180</v>
      </c>
      <c r="G27" s="128">
        <f>-368-28</f>
        <v>-396</v>
      </c>
      <c r="H27" s="128">
        <v>-1779</v>
      </c>
      <c r="I27" s="121">
        <f>1389+70</f>
        <v>1459</v>
      </c>
      <c r="J27" s="121">
        <f>1428+67</f>
        <v>1495</v>
      </c>
    </row>
    <row r="28" spans="1:18" x14ac:dyDescent="0.2">
      <c r="A28" s="8" t="s">
        <v>15</v>
      </c>
      <c r="B28" s="8" t="s">
        <v>57</v>
      </c>
      <c r="C28" s="124"/>
      <c r="D28" s="166">
        <v>-100</v>
      </c>
      <c r="E28" s="166">
        <v>-1205</v>
      </c>
      <c r="F28" s="125">
        <v>2318</v>
      </c>
      <c r="G28" s="129">
        <v>740</v>
      </c>
      <c r="H28" s="129">
        <v>-221</v>
      </c>
      <c r="I28" s="125">
        <v>-39</v>
      </c>
      <c r="J28" s="125">
        <v>25</v>
      </c>
    </row>
    <row r="29" spans="1:18" ht="15" x14ac:dyDescent="0.25">
      <c r="A29" s="5" t="s">
        <v>16</v>
      </c>
      <c r="B29" s="5" t="s">
        <v>58</v>
      </c>
      <c r="C29" s="126"/>
      <c r="D29" s="167">
        <v>2359</v>
      </c>
      <c r="E29" s="167">
        <v>-497</v>
      </c>
      <c r="F29" s="127">
        <v>5351</v>
      </c>
      <c r="G29" s="123">
        <v>886</v>
      </c>
      <c r="H29" s="123">
        <v>-1541.999</v>
      </c>
      <c r="I29" s="127">
        <v>3494</v>
      </c>
      <c r="J29" s="127">
        <v>3463</v>
      </c>
      <c r="K29" s="5"/>
      <c r="L29" s="5"/>
      <c r="M29" s="5"/>
      <c r="N29" s="5"/>
      <c r="O29" s="5"/>
      <c r="P29" s="5"/>
    </row>
    <row r="30" spans="1:18" x14ac:dyDescent="0.2">
      <c r="C30" s="120"/>
      <c r="D30" s="128"/>
      <c r="E30" s="128"/>
      <c r="F30" s="121"/>
      <c r="G30" s="121"/>
      <c r="H30" s="121"/>
      <c r="I30" s="121"/>
      <c r="J30" s="121"/>
    </row>
    <row r="31" spans="1:18" x14ac:dyDescent="0.2">
      <c r="A31" s="2" t="s">
        <v>17</v>
      </c>
      <c r="B31" s="2" t="s">
        <v>59</v>
      </c>
      <c r="C31" s="120"/>
      <c r="D31" s="128">
        <v>-318</v>
      </c>
      <c r="E31" s="128">
        <v>-375</v>
      </c>
      <c r="F31" s="121">
        <v>-164</v>
      </c>
      <c r="G31" s="121">
        <v>-128</v>
      </c>
      <c r="H31" s="121">
        <v>-57</v>
      </c>
      <c r="I31" s="121">
        <v>-122</v>
      </c>
      <c r="J31" s="121">
        <v>-216</v>
      </c>
    </row>
    <row r="32" spans="1:18" x14ac:dyDescent="0.2">
      <c r="A32" s="8" t="s">
        <v>18</v>
      </c>
      <c r="B32" s="8" t="s">
        <v>60</v>
      </c>
      <c r="C32" s="124"/>
      <c r="D32" s="166">
        <v>-335</v>
      </c>
      <c r="E32" s="166">
        <v>292</v>
      </c>
      <c r="F32" s="125">
        <v>-983</v>
      </c>
      <c r="G32" s="121">
        <v>-149</v>
      </c>
      <c r="H32" s="121">
        <v>191</v>
      </c>
      <c r="I32" s="125">
        <v>-672</v>
      </c>
      <c r="J32" s="125">
        <v>-424</v>
      </c>
      <c r="R32" s="2" t="s">
        <v>376</v>
      </c>
    </row>
    <row r="33" spans="1:16" ht="15" x14ac:dyDescent="0.25">
      <c r="A33" s="5" t="s">
        <v>377</v>
      </c>
      <c r="B33" s="5" t="s">
        <v>61</v>
      </c>
      <c r="C33" s="126"/>
      <c r="D33" s="167">
        <v>1706</v>
      </c>
      <c r="E33" s="167">
        <v>-580</v>
      </c>
      <c r="F33" s="127">
        <v>4204</v>
      </c>
      <c r="G33" s="123">
        <v>609</v>
      </c>
      <c r="H33" s="123">
        <v>-1407.999</v>
      </c>
      <c r="I33" s="127">
        <v>2700</v>
      </c>
      <c r="J33" s="127">
        <v>2823</v>
      </c>
      <c r="K33" s="5"/>
      <c r="L33" s="130"/>
      <c r="M33" s="5"/>
      <c r="N33" s="5"/>
      <c r="O33" s="5"/>
      <c r="P33" s="5"/>
    </row>
    <row r="34" spans="1:16" x14ac:dyDescent="0.2">
      <c r="C34" s="120"/>
      <c r="D34" s="128"/>
      <c r="E34" s="128"/>
      <c r="F34" s="121"/>
      <c r="G34" s="121"/>
      <c r="H34" s="121"/>
      <c r="I34" s="121"/>
      <c r="J34" s="121"/>
    </row>
    <row r="35" spans="1:16" x14ac:dyDescent="0.2">
      <c r="A35" s="2" t="s">
        <v>19</v>
      </c>
      <c r="B35" s="2" t="s">
        <v>62</v>
      </c>
      <c r="C35" s="120"/>
      <c r="D35" s="128"/>
      <c r="E35" s="128"/>
      <c r="F35" s="121"/>
      <c r="G35" s="121"/>
      <c r="H35" s="121"/>
      <c r="I35" s="121"/>
      <c r="J35" s="121"/>
    </row>
    <row r="36" spans="1:16" x14ac:dyDescent="0.2">
      <c r="A36" s="131" t="s">
        <v>378</v>
      </c>
      <c r="B36" s="131" t="s">
        <v>379</v>
      </c>
      <c r="C36" s="120"/>
      <c r="D36" s="128" t="s">
        <v>0</v>
      </c>
      <c r="E36" s="128" t="s">
        <v>0</v>
      </c>
      <c r="F36" s="121" t="s">
        <v>0</v>
      </c>
      <c r="G36" s="121"/>
      <c r="H36" s="121"/>
      <c r="I36" s="121"/>
      <c r="J36" s="121"/>
    </row>
    <row r="37" spans="1:16" x14ac:dyDescent="0.2">
      <c r="A37" s="2" t="s">
        <v>380</v>
      </c>
      <c r="B37" s="2" t="s">
        <v>381</v>
      </c>
      <c r="C37" s="120"/>
      <c r="D37" s="128" t="s">
        <v>46</v>
      </c>
      <c r="E37" s="128">
        <v>39</v>
      </c>
      <c r="F37" s="121" t="s">
        <v>46</v>
      </c>
      <c r="G37" s="121">
        <v>18</v>
      </c>
      <c r="H37" s="121" t="s">
        <v>46</v>
      </c>
      <c r="I37" s="121" t="s">
        <v>46</v>
      </c>
      <c r="J37" s="121">
        <f>117-35</f>
        <v>82</v>
      </c>
    </row>
    <row r="38" spans="1:16" x14ac:dyDescent="0.2">
      <c r="A38" s="2" t="s">
        <v>497</v>
      </c>
      <c r="B38" s="2" t="s">
        <v>496</v>
      </c>
      <c r="C38" s="120"/>
      <c r="D38" s="128">
        <v>-31</v>
      </c>
      <c r="E38" s="128" t="s">
        <v>46</v>
      </c>
      <c r="F38" s="121" t="s">
        <v>46</v>
      </c>
      <c r="G38" s="121" t="s">
        <v>46</v>
      </c>
      <c r="H38" s="121" t="s">
        <v>46</v>
      </c>
      <c r="I38" s="121" t="s">
        <v>46</v>
      </c>
      <c r="J38" s="121" t="s">
        <v>46</v>
      </c>
    </row>
    <row r="39" spans="1:16" s="40" customFormat="1" x14ac:dyDescent="0.2">
      <c r="A39" s="40" t="s">
        <v>382</v>
      </c>
      <c r="C39" s="120"/>
      <c r="D39" s="128"/>
      <c r="E39" s="128"/>
      <c r="F39" s="121"/>
      <c r="G39" s="121"/>
      <c r="H39" s="121"/>
      <c r="I39" s="121"/>
      <c r="J39" s="121"/>
    </row>
    <row r="40" spans="1:16" x14ac:dyDescent="0.2">
      <c r="A40" s="131" t="s">
        <v>383</v>
      </c>
      <c r="B40" s="131" t="s">
        <v>384</v>
      </c>
      <c r="C40" s="120"/>
      <c r="D40" s="128" t="s">
        <v>0</v>
      </c>
      <c r="E40" s="128" t="s">
        <v>0</v>
      </c>
      <c r="F40" s="121" t="s">
        <v>0</v>
      </c>
      <c r="G40" s="121"/>
      <c r="H40" s="121"/>
      <c r="I40" s="121"/>
      <c r="J40" s="121"/>
    </row>
    <row r="41" spans="1:16" x14ac:dyDescent="0.2">
      <c r="A41" s="2" t="s">
        <v>385</v>
      </c>
      <c r="B41" s="2" t="s">
        <v>386</v>
      </c>
      <c r="C41" s="120"/>
      <c r="D41" s="128">
        <v>-160</v>
      </c>
      <c r="E41" s="128">
        <v>26</v>
      </c>
      <c r="F41" s="121">
        <v>-439</v>
      </c>
      <c r="G41" s="121">
        <v>-43</v>
      </c>
      <c r="H41" s="121">
        <v>86</v>
      </c>
      <c r="I41" s="121">
        <v>520</v>
      </c>
      <c r="J41" s="121">
        <v>67</v>
      </c>
    </row>
    <row r="42" spans="1:16" x14ac:dyDescent="0.2">
      <c r="A42" s="2" t="s">
        <v>387</v>
      </c>
      <c r="B42" s="2" t="s">
        <v>388</v>
      </c>
      <c r="C42" s="120"/>
      <c r="D42" s="128">
        <v>1226</v>
      </c>
      <c r="E42" s="128">
        <v>-177.001</v>
      </c>
      <c r="F42" s="121">
        <v>1761.999</v>
      </c>
      <c r="G42" s="121">
        <v>764.99900000000002</v>
      </c>
      <c r="H42" s="121">
        <v>-1096</v>
      </c>
      <c r="I42" s="121">
        <v>-474</v>
      </c>
      <c r="J42" s="121">
        <v>316</v>
      </c>
    </row>
    <row r="43" spans="1:16" ht="15" x14ac:dyDescent="0.25">
      <c r="A43" s="7" t="s">
        <v>389</v>
      </c>
      <c r="B43" s="7" t="s">
        <v>390</v>
      </c>
      <c r="C43" s="122"/>
      <c r="D43" s="165">
        <v>1035</v>
      </c>
      <c r="E43" s="165">
        <v>-112.001</v>
      </c>
      <c r="F43" s="123">
        <v>1322.999</v>
      </c>
      <c r="G43" s="123">
        <v>739.99900000000002</v>
      </c>
      <c r="H43" s="123">
        <v>-1010</v>
      </c>
      <c r="I43" s="123">
        <v>46</v>
      </c>
      <c r="J43" s="123">
        <v>383</v>
      </c>
      <c r="K43" s="5"/>
      <c r="L43" s="5"/>
      <c r="M43" s="5"/>
      <c r="N43" s="5"/>
      <c r="O43" s="5"/>
      <c r="P43" s="5"/>
    </row>
    <row r="44" spans="1:16" x14ac:dyDescent="0.2">
      <c r="A44" s="2" t="s">
        <v>0</v>
      </c>
      <c r="C44" s="120"/>
      <c r="D44" s="128" t="s">
        <v>0</v>
      </c>
      <c r="E44" s="128" t="s">
        <v>0</v>
      </c>
      <c r="F44" s="121" t="s">
        <v>0</v>
      </c>
      <c r="G44" s="121" t="s">
        <v>0</v>
      </c>
      <c r="H44" s="121" t="s">
        <v>0</v>
      </c>
      <c r="I44" s="121"/>
      <c r="J44" s="121"/>
    </row>
    <row r="45" spans="1:16" ht="15" x14ac:dyDescent="0.25">
      <c r="A45" s="5" t="s">
        <v>391</v>
      </c>
      <c r="B45" s="5" t="s">
        <v>392</v>
      </c>
      <c r="C45" s="126"/>
      <c r="D45" s="167">
        <v>2741</v>
      </c>
      <c r="E45" s="167">
        <v>-692.00099999999998</v>
      </c>
      <c r="F45" s="127">
        <v>5526.9989999999998</v>
      </c>
      <c r="G45" s="127">
        <v>1348.999</v>
      </c>
      <c r="H45" s="127">
        <v>-2417.9989999999998</v>
      </c>
      <c r="I45" s="127">
        <v>2746</v>
      </c>
      <c r="J45" s="127">
        <v>3288</v>
      </c>
      <c r="K45" s="5"/>
      <c r="L45" s="5"/>
      <c r="M45" s="5"/>
      <c r="N45" s="5"/>
      <c r="O45" s="5"/>
      <c r="P45" s="5"/>
    </row>
    <row r="46" spans="1:16" ht="15" x14ac:dyDescent="0.25">
      <c r="A46" s="5" t="s">
        <v>0</v>
      </c>
      <c r="B46" s="5"/>
      <c r="C46" s="126"/>
      <c r="D46" s="167" t="s">
        <v>0</v>
      </c>
      <c r="E46" s="167" t="s">
        <v>0</v>
      </c>
      <c r="F46" s="127" t="s">
        <v>0</v>
      </c>
      <c r="G46" s="127"/>
      <c r="H46" s="127"/>
      <c r="I46" s="127"/>
      <c r="J46" s="127"/>
      <c r="K46" s="5"/>
      <c r="L46" s="5"/>
      <c r="M46" s="5"/>
      <c r="N46" s="5"/>
      <c r="O46" s="5"/>
      <c r="P46" s="5"/>
    </row>
    <row r="47" spans="1:16" x14ac:dyDescent="0.2">
      <c r="A47" s="2" t="s">
        <v>393</v>
      </c>
      <c r="B47" s="2" t="s">
        <v>394</v>
      </c>
      <c r="C47" s="120"/>
      <c r="D47" s="128">
        <v>1689</v>
      </c>
      <c r="E47" s="128">
        <v>-585</v>
      </c>
      <c r="F47" s="121">
        <v>4217</v>
      </c>
      <c r="G47" s="121">
        <v>610</v>
      </c>
      <c r="H47" s="121">
        <v>-1399</v>
      </c>
      <c r="I47" s="121">
        <v>2706</v>
      </c>
      <c r="J47" s="121">
        <v>2820</v>
      </c>
    </row>
    <row r="48" spans="1:16" x14ac:dyDescent="0.2">
      <c r="A48" s="2" t="s">
        <v>395</v>
      </c>
      <c r="B48" s="2" t="s">
        <v>64</v>
      </c>
      <c r="C48" s="120"/>
      <c r="D48" s="128">
        <v>17</v>
      </c>
      <c r="E48" s="128">
        <v>5</v>
      </c>
      <c r="F48" s="121">
        <v>-12.99999</v>
      </c>
      <c r="G48" s="121">
        <v>-1</v>
      </c>
      <c r="H48" s="121">
        <v>-9</v>
      </c>
      <c r="I48" s="121">
        <v>-6</v>
      </c>
      <c r="J48" s="121">
        <v>3</v>
      </c>
    </row>
    <row r="49" spans="1:11" x14ac:dyDescent="0.2">
      <c r="C49" s="120"/>
      <c r="D49" s="128"/>
      <c r="E49" s="128"/>
      <c r="F49" s="121"/>
      <c r="G49" s="121"/>
      <c r="H49" s="121"/>
      <c r="I49" s="121"/>
      <c r="J49" s="121"/>
    </row>
    <row r="50" spans="1:11" x14ac:dyDescent="0.2">
      <c r="A50" s="2" t="s">
        <v>396</v>
      </c>
      <c r="B50" s="2" t="s">
        <v>397</v>
      </c>
      <c r="C50" s="120"/>
      <c r="D50" s="128">
        <v>2718</v>
      </c>
      <c r="E50" s="128">
        <v>-698</v>
      </c>
      <c r="F50" s="121">
        <v>5522</v>
      </c>
      <c r="G50" s="121">
        <v>1337</v>
      </c>
      <c r="H50" s="121">
        <v>-2379</v>
      </c>
      <c r="I50" s="121">
        <v>2749</v>
      </c>
      <c r="J50" s="121">
        <v>3278</v>
      </c>
    </row>
    <row r="51" spans="1:11" x14ac:dyDescent="0.2">
      <c r="A51" s="2" t="s">
        <v>398</v>
      </c>
      <c r="B51" s="2" t="s">
        <v>399</v>
      </c>
      <c r="C51" s="120"/>
      <c r="D51" s="128">
        <v>23</v>
      </c>
      <c r="E51" s="128">
        <v>5.9999999999999956</v>
      </c>
      <c r="F51" s="121">
        <v>4.9999999999999947</v>
      </c>
      <c r="G51" s="121">
        <v>11.999999999999995</v>
      </c>
      <c r="H51" s="121">
        <v>-39</v>
      </c>
      <c r="I51" s="121">
        <v>-3</v>
      </c>
      <c r="J51" s="121">
        <v>10</v>
      </c>
    </row>
    <row r="52" spans="1:11" x14ac:dyDescent="0.2">
      <c r="C52" s="120"/>
      <c r="D52" s="128"/>
      <c r="E52" s="128"/>
      <c r="F52" s="121"/>
      <c r="G52" s="121"/>
      <c r="H52" s="121"/>
      <c r="I52" s="121"/>
      <c r="J52" s="121"/>
    </row>
    <row r="53" spans="1:11" ht="15" x14ac:dyDescent="0.25">
      <c r="A53" s="47" t="s">
        <v>400</v>
      </c>
      <c r="B53" s="47" t="s">
        <v>401</v>
      </c>
      <c r="C53" s="120"/>
      <c r="D53" s="128">
        <v>186866813</v>
      </c>
      <c r="E53" s="128">
        <v>183849999</v>
      </c>
      <c r="F53" s="121">
        <v>183849999</v>
      </c>
      <c r="G53" s="121">
        <v>183849999</v>
      </c>
      <c r="H53" s="121">
        <v>183849999</v>
      </c>
      <c r="I53" s="121">
        <v>170053287</v>
      </c>
      <c r="J53" s="121">
        <v>167499999</v>
      </c>
      <c r="K53" s="132"/>
    </row>
    <row r="54" spans="1:11" x14ac:dyDescent="0.2">
      <c r="A54" s="133" t="s">
        <v>402</v>
      </c>
      <c r="B54" s="133" t="s">
        <v>403</v>
      </c>
      <c r="C54" s="134"/>
      <c r="D54" s="168">
        <v>9.0399999999999991</v>
      </c>
      <c r="E54" s="168">
        <v>-3.1819418176880165</v>
      </c>
      <c r="F54" s="135">
        <v>22.937177171265581</v>
      </c>
      <c r="G54" s="135">
        <v>3.3179222372473336</v>
      </c>
      <c r="H54" s="135">
        <v>-7.6094642785393765</v>
      </c>
      <c r="I54" s="135">
        <v>15.91</v>
      </c>
      <c r="J54" s="135">
        <v>16.829999999999998</v>
      </c>
    </row>
    <row r="55" spans="1:11" x14ac:dyDescent="0.2">
      <c r="A55" s="2" t="s">
        <v>0</v>
      </c>
      <c r="C55" s="2" t="s">
        <v>0</v>
      </c>
      <c r="D55" s="2" t="s">
        <v>0</v>
      </c>
      <c r="E55" s="2" t="s">
        <v>0</v>
      </c>
      <c r="F55" s="2" t="s">
        <v>0</v>
      </c>
    </row>
    <row r="56" spans="1:11" ht="28.5" x14ac:dyDescent="0.2">
      <c r="A56" s="136" t="s">
        <v>404</v>
      </c>
      <c r="B56" s="136" t="s">
        <v>405</v>
      </c>
      <c r="C56" s="2" t="s">
        <v>0</v>
      </c>
      <c r="D56" s="2" t="s">
        <v>0</v>
      </c>
      <c r="E56" s="2" t="s">
        <v>0</v>
      </c>
      <c r="F56" s="2" t="s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C536-3F27-43A8-BCC2-3D69A0396A33}">
  <sheetPr>
    <tabColor rgb="FF92D050"/>
  </sheetPr>
  <dimension ref="A1:S15"/>
  <sheetViews>
    <sheetView workbookViewId="0"/>
  </sheetViews>
  <sheetFormatPr defaultRowHeight="14.25" x14ac:dyDescent="0.2"/>
  <cols>
    <col min="1" max="1" width="39" style="2" customWidth="1"/>
    <col min="2" max="2" width="39.28515625" style="2" customWidth="1"/>
    <col min="3" max="3" width="21.5703125" style="2" customWidth="1"/>
    <col min="4" max="4" width="19.28515625" style="2" customWidth="1"/>
    <col min="5" max="5" width="17.7109375" style="2" customWidth="1"/>
    <col min="6" max="6" width="23" style="2" customWidth="1"/>
    <col min="7" max="7" width="19.28515625" style="2" customWidth="1"/>
    <col min="8" max="8" width="17.7109375" style="2" customWidth="1"/>
    <col min="9" max="9" width="3" style="2" customWidth="1"/>
    <col min="10" max="10" width="23" style="2" customWidth="1"/>
    <col min="11" max="11" width="19.28515625" style="2" customWidth="1"/>
    <col min="12" max="12" width="17.7109375" style="2" customWidth="1"/>
    <col min="13" max="13" width="23" style="2" customWidth="1"/>
    <col min="14" max="14" width="19.28515625" style="2" customWidth="1"/>
    <col min="15" max="15" width="17.7109375" style="2" customWidth="1"/>
    <col min="16" max="16" width="2.5703125" style="2" customWidth="1"/>
    <col min="17" max="17" width="23" style="2" customWidth="1"/>
    <col min="18" max="18" width="19.28515625" style="2" customWidth="1"/>
    <col min="19" max="19" width="17.7109375" style="2" customWidth="1"/>
    <col min="20" max="16384" width="9.140625" style="2"/>
  </cols>
  <sheetData>
    <row r="1" spans="1:19" ht="18" x14ac:dyDescent="0.25">
      <c r="A1" s="3" t="s">
        <v>152</v>
      </c>
    </row>
    <row r="2" spans="1:19" ht="18" x14ac:dyDescent="0.25">
      <c r="A2" s="3"/>
    </row>
    <row r="3" spans="1:19" ht="60.75" customHeight="1" x14ac:dyDescent="0.25">
      <c r="A3" s="101" t="s">
        <v>259</v>
      </c>
      <c r="B3" s="101" t="s">
        <v>260</v>
      </c>
    </row>
    <row r="4" spans="1:19" ht="15" x14ac:dyDescent="0.25">
      <c r="A4" s="5" t="s">
        <v>305</v>
      </c>
      <c r="C4" s="199"/>
      <c r="D4" s="199"/>
      <c r="E4" s="202"/>
      <c r="F4" s="199"/>
      <c r="G4" s="199"/>
      <c r="H4" s="202"/>
      <c r="I4" s="181"/>
      <c r="J4" s="199"/>
      <c r="K4" s="199"/>
      <c r="L4" s="202"/>
      <c r="M4" s="199"/>
      <c r="N4" s="199"/>
      <c r="O4" s="202"/>
      <c r="P4" s="181"/>
      <c r="Q4" s="199"/>
      <c r="R4" s="199"/>
      <c r="S4" s="202"/>
    </row>
    <row r="5" spans="1:19" ht="15" x14ac:dyDescent="0.25">
      <c r="A5" s="4" t="s">
        <v>1</v>
      </c>
      <c r="B5" s="4"/>
      <c r="C5" s="205" t="str">
        <f>'Alt. perf. measurements'!C5</f>
        <v>Jul-Sep 2025</v>
      </c>
      <c r="D5" s="206"/>
      <c r="E5" s="206"/>
      <c r="F5" s="203" t="str">
        <f>'Alt. perf. measurements'!D5</f>
        <v>Jul-Sep 2024</v>
      </c>
      <c r="G5" s="204"/>
      <c r="H5" s="204"/>
      <c r="I5" s="182"/>
      <c r="J5" s="205" t="str">
        <f>'Alt. perf. measurements'!F5</f>
        <v>Jan-Sep 2025</v>
      </c>
      <c r="K5" s="206"/>
      <c r="L5" s="206"/>
      <c r="M5" s="203" t="str">
        <f>'Alt. perf. measurements'!G5</f>
        <v>Jan-Sep 2024</v>
      </c>
      <c r="N5" s="204"/>
      <c r="O5" s="204"/>
      <c r="P5" s="182"/>
      <c r="Q5" s="203" t="str">
        <f>'Alt. perf. measurements'!I5</f>
        <v>Jan-Dec 2024</v>
      </c>
      <c r="R5" s="204"/>
      <c r="S5" s="204"/>
    </row>
    <row r="6" spans="1:19" ht="15" x14ac:dyDescent="0.25">
      <c r="A6" s="5"/>
      <c r="B6" s="5"/>
      <c r="C6" s="176" t="s">
        <v>40</v>
      </c>
      <c r="D6" s="176" t="s">
        <v>39</v>
      </c>
      <c r="E6" s="176" t="s">
        <v>309</v>
      </c>
      <c r="F6" s="177" t="s">
        <v>40</v>
      </c>
      <c r="G6" s="177" t="s">
        <v>39</v>
      </c>
      <c r="H6" s="177" t="s">
        <v>309</v>
      </c>
      <c r="I6" s="177"/>
      <c r="J6" s="176" t="s">
        <v>40</v>
      </c>
      <c r="K6" s="176" t="s">
        <v>39</v>
      </c>
      <c r="L6" s="176" t="s">
        <v>309</v>
      </c>
      <c r="M6" s="177" t="s">
        <v>40</v>
      </c>
      <c r="N6" s="177" t="s">
        <v>39</v>
      </c>
      <c r="O6" s="177" t="s">
        <v>309</v>
      </c>
      <c r="P6" s="177"/>
      <c r="Q6" s="177" t="s">
        <v>40</v>
      </c>
      <c r="R6" s="177" t="s">
        <v>39</v>
      </c>
      <c r="S6" s="177" t="s">
        <v>309</v>
      </c>
    </row>
    <row r="7" spans="1:19" ht="15" x14ac:dyDescent="0.25">
      <c r="A7" s="5" t="s">
        <v>307</v>
      </c>
      <c r="B7" s="5" t="s">
        <v>307</v>
      </c>
      <c r="C7" s="176" t="s">
        <v>310</v>
      </c>
      <c r="D7" s="176" t="s">
        <v>308</v>
      </c>
      <c r="E7" s="176" t="s">
        <v>311</v>
      </c>
      <c r="F7" s="177" t="s">
        <v>310</v>
      </c>
      <c r="G7" s="177" t="s">
        <v>308</v>
      </c>
      <c r="H7" s="177" t="s">
        <v>311</v>
      </c>
      <c r="I7" s="177"/>
      <c r="J7" s="176" t="s">
        <v>310</v>
      </c>
      <c r="K7" s="176" t="s">
        <v>308</v>
      </c>
      <c r="L7" s="176" t="s">
        <v>311</v>
      </c>
      <c r="M7" s="177" t="s">
        <v>310</v>
      </c>
      <c r="N7" s="177" t="s">
        <v>308</v>
      </c>
      <c r="O7" s="177" t="s">
        <v>311</v>
      </c>
      <c r="P7" s="177"/>
      <c r="Q7" s="177" t="s">
        <v>310</v>
      </c>
      <c r="R7" s="177" t="s">
        <v>308</v>
      </c>
      <c r="S7" s="177" t="s">
        <v>311</v>
      </c>
    </row>
    <row r="8" spans="1:19" s="12" customFormat="1" x14ac:dyDescent="0.2">
      <c r="A8" s="12" t="s">
        <v>507</v>
      </c>
      <c r="B8" s="12" t="s">
        <v>508</v>
      </c>
      <c r="C8" s="29">
        <v>346</v>
      </c>
      <c r="D8" s="29">
        <v>0</v>
      </c>
      <c r="E8" s="29">
        <v>346</v>
      </c>
      <c r="F8" s="25">
        <v>0</v>
      </c>
      <c r="G8" s="25">
        <v>3177</v>
      </c>
      <c r="H8" s="25">
        <v>3177</v>
      </c>
      <c r="I8" s="25"/>
      <c r="J8" s="29">
        <v>1842</v>
      </c>
      <c r="K8" s="29">
        <v>3</v>
      </c>
      <c r="L8" s="29">
        <v>1845</v>
      </c>
      <c r="M8" s="25">
        <v>0</v>
      </c>
      <c r="N8" s="25">
        <v>3177</v>
      </c>
      <c r="O8" s="25">
        <v>3177</v>
      </c>
      <c r="P8" s="25"/>
      <c r="Q8" s="25">
        <v>0</v>
      </c>
      <c r="R8" s="25">
        <v>3884</v>
      </c>
      <c r="S8" s="25">
        <v>3884</v>
      </c>
    </row>
    <row r="9" spans="1:19" s="12" customFormat="1" x14ac:dyDescent="0.2">
      <c r="A9" s="12" t="s">
        <v>509</v>
      </c>
      <c r="C9" s="11"/>
      <c r="D9" s="11"/>
      <c r="E9" s="11"/>
      <c r="J9" s="11"/>
      <c r="K9" s="11"/>
      <c r="L9" s="11"/>
    </row>
    <row r="10" spans="1:19" s="12" customFormat="1" x14ac:dyDescent="0.2">
      <c r="A10" s="12" t="s">
        <v>510</v>
      </c>
      <c r="B10" s="12" t="s">
        <v>511</v>
      </c>
      <c r="C10" s="11">
        <v>106</v>
      </c>
      <c r="D10" s="11">
        <v>95</v>
      </c>
      <c r="E10" s="11">
        <v>201</v>
      </c>
      <c r="F10" s="12">
        <v>113</v>
      </c>
      <c r="G10" s="12">
        <v>41</v>
      </c>
      <c r="H10" s="12">
        <v>154</v>
      </c>
      <c r="J10" s="11">
        <v>409</v>
      </c>
      <c r="K10" s="11">
        <v>294</v>
      </c>
      <c r="L10" s="11">
        <v>703</v>
      </c>
      <c r="M10" s="12">
        <v>486</v>
      </c>
      <c r="N10" s="12">
        <v>183</v>
      </c>
      <c r="O10" s="12">
        <v>669</v>
      </c>
      <c r="Q10" s="12">
        <v>651</v>
      </c>
      <c r="R10" s="12">
        <v>260</v>
      </c>
      <c r="S10" s="12">
        <v>911</v>
      </c>
    </row>
    <row r="11" spans="1:19" s="12" customFormat="1" ht="28.5" x14ac:dyDescent="0.2">
      <c r="A11" s="175" t="s">
        <v>512</v>
      </c>
      <c r="B11" s="175"/>
      <c r="C11" s="178"/>
      <c r="D11" s="178"/>
      <c r="E11" s="178"/>
      <c r="F11" s="175"/>
      <c r="G11" s="175"/>
      <c r="H11" s="175"/>
      <c r="I11" s="175"/>
      <c r="J11" s="178"/>
      <c r="K11" s="178"/>
      <c r="L11" s="178"/>
      <c r="M11" s="175"/>
      <c r="N11" s="175"/>
      <c r="O11" s="175"/>
      <c r="P11" s="175"/>
      <c r="Q11" s="175"/>
      <c r="R11" s="175"/>
      <c r="S11" s="175"/>
    </row>
    <row r="12" spans="1:19" s="12" customFormat="1" ht="28.5" x14ac:dyDescent="0.2">
      <c r="A12" s="175" t="s">
        <v>513</v>
      </c>
      <c r="B12" s="175" t="s">
        <v>349</v>
      </c>
      <c r="C12" s="11">
        <v>452</v>
      </c>
      <c r="D12" s="11">
        <v>95</v>
      </c>
      <c r="E12" s="11">
        <v>547</v>
      </c>
      <c r="F12" s="12">
        <v>113</v>
      </c>
      <c r="G12" s="12">
        <v>3218</v>
      </c>
      <c r="H12" s="12">
        <v>3331</v>
      </c>
      <c r="J12" s="11">
        <v>2251</v>
      </c>
      <c r="K12" s="11">
        <v>297</v>
      </c>
      <c r="L12" s="11">
        <v>2548</v>
      </c>
      <c r="M12" s="12">
        <v>486</v>
      </c>
      <c r="N12" s="12">
        <v>3360</v>
      </c>
      <c r="O12" s="12">
        <v>3846</v>
      </c>
      <c r="Q12" s="12">
        <v>651</v>
      </c>
      <c r="R12" s="12">
        <v>4144</v>
      </c>
      <c r="S12" s="12">
        <v>4795</v>
      </c>
    </row>
    <row r="13" spans="1:19" s="12" customFormat="1" x14ac:dyDescent="0.2">
      <c r="A13" s="12" t="s">
        <v>348</v>
      </c>
      <c r="B13" s="12" t="s">
        <v>306</v>
      </c>
      <c r="C13" s="11">
        <v>18</v>
      </c>
      <c r="D13" s="11">
        <v>15</v>
      </c>
      <c r="E13" s="11">
        <v>33</v>
      </c>
      <c r="F13" s="12">
        <v>12</v>
      </c>
      <c r="G13" s="12">
        <v>5</v>
      </c>
      <c r="H13" s="12">
        <v>17</v>
      </c>
      <c r="J13" s="11">
        <v>51</v>
      </c>
      <c r="K13" s="11">
        <v>36</v>
      </c>
      <c r="L13" s="11">
        <v>87</v>
      </c>
      <c r="M13" s="12">
        <v>60</v>
      </c>
      <c r="N13" s="12">
        <v>23</v>
      </c>
      <c r="O13" s="12">
        <v>83</v>
      </c>
      <c r="Q13" s="12">
        <v>81</v>
      </c>
      <c r="R13" s="12">
        <v>32</v>
      </c>
      <c r="S13" s="12">
        <v>113</v>
      </c>
    </row>
    <row r="14" spans="1:19" s="12" customFormat="1" x14ac:dyDescent="0.2">
      <c r="C14" s="11"/>
      <c r="D14" s="11"/>
      <c r="E14" s="11"/>
      <c r="J14" s="11"/>
      <c r="K14" s="11"/>
      <c r="L14" s="11"/>
    </row>
    <row r="15" spans="1:19" s="10" customFormat="1" ht="15" x14ac:dyDescent="0.25">
      <c r="A15" s="71" t="s">
        <v>307</v>
      </c>
      <c r="B15" s="71" t="s">
        <v>307</v>
      </c>
      <c r="C15" s="71">
        <v>470</v>
      </c>
      <c r="D15" s="71">
        <v>110</v>
      </c>
      <c r="E15" s="71">
        <v>580</v>
      </c>
      <c r="F15" s="71">
        <v>125</v>
      </c>
      <c r="G15" s="71">
        <v>3223</v>
      </c>
      <c r="H15" s="71">
        <v>3348</v>
      </c>
      <c r="I15" s="71"/>
      <c r="J15" s="71">
        <v>2302</v>
      </c>
      <c r="K15" s="71">
        <v>333</v>
      </c>
      <c r="L15" s="71">
        <v>2635</v>
      </c>
      <c r="M15" s="71">
        <v>546</v>
      </c>
      <c r="N15" s="71">
        <v>3383</v>
      </c>
      <c r="O15" s="71">
        <v>3929</v>
      </c>
      <c r="P15" s="71"/>
      <c r="Q15" s="71">
        <v>732</v>
      </c>
      <c r="R15" s="71">
        <v>4176</v>
      </c>
      <c r="S15" s="71">
        <v>4908</v>
      </c>
    </row>
  </sheetData>
  <mergeCells count="10">
    <mergeCell ref="M4:O4"/>
    <mergeCell ref="M5:O5"/>
    <mergeCell ref="Q4:S4"/>
    <mergeCell ref="Q5:S5"/>
    <mergeCell ref="C4:E4"/>
    <mergeCell ref="C5:E5"/>
    <mergeCell ref="F4:H4"/>
    <mergeCell ref="F5:H5"/>
    <mergeCell ref="J4:L4"/>
    <mergeCell ref="J5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4B00-0882-4FA5-ACAD-F2DCA1E0E8B2}">
  <sheetPr>
    <tabColor rgb="FF92D050"/>
  </sheetPr>
  <dimension ref="A1:K19"/>
  <sheetViews>
    <sheetView workbookViewId="0"/>
  </sheetViews>
  <sheetFormatPr defaultRowHeight="15" x14ac:dyDescent="0.25"/>
  <cols>
    <col min="1" max="1" width="51.5703125" customWidth="1"/>
    <col min="2" max="2" width="48.42578125" customWidth="1"/>
    <col min="3" max="3" width="31.28515625" customWidth="1"/>
    <col min="4" max="4" width="12.140625" customWidth="1"/>
    <col min="5" max="5" width="22.7109375" customWidth="1"/>
    <col min="6" max="6" width="32" customWidth="1"/>
    <col min="7" max="7" width="11.42578125" customWidth="1"/>
    <col min="8" max="8" width="21.42578125" customWidth="1"/>
    <col min="9" max="9" width="32.140625" customWidth="1"/>
    <col min="10" max="10" width="14.28515625" customWidth="1"/>
    <col min="11" max="11" width="26.140625" bestFit="1" customWidth="1"/>
  </cols>
  <sheetData>
    <row r="1" spans="1:11" ht="18" x14ac:dyDescent="0.25">
      <c r="A1" s="3" t="s">
        <v>152</v>
      </c>
      <c r="B1" s="2"/>
    </row>
    <row r="2" spans="1:11" x14ac:dyDescent="0.25">
      <c r="A2" s="2"/>
      <c r="B2" s="2"/>
    </row>
    <row r="3" spans="1:11" ht="32.25" customHeight="1" x14ac:dyDescent="0.25">
      <c r="A3" s="101" t="s">
        <v>259</v>
      </c>
      <c r="B3" s="101" t="s">
        <v>260</v>
      </c>
    </row>
    <row r="5" spans="1:11" x14ac:dyDescent="0.25">
      <c r="A5" s="5"/>
      <c r="B5" s="5"/>
      <c r="C5" s="209" t="str">
        <f>'Alt. perf. measurements EPRA'!C5</f>
        <v>30 Sep 2025</v>
      </c>
      <c r="D5" s="210"/>
      <c r="E5" s="210"/>
      <c r="F5" s="207" t="str">
        <f>'Alt. perf. measurements EPRA'!E5</f>
        <v>30 Sep 2024</v>
      </c>
      <c r="G5" s="208"/>
      <c r="H5" s="208"/>
      <c r="I5" s="207" t="str">
        <f>'Alt. perf. measurements EPRA'!L5</f>
        <v>31 Dec 2024</v>
      </c>
      <c r="J5" s="208"/>
      <c r="K5" s="208"/>
    </row>
    <row r="6" spans="1:11" s="111" customFormat="1" ht="13.5" x14ac:dyDescent="0.25">
      <c r="A6" s="110" t="s">
        <v>277</v>
      </c>
      <c r="B6" s="110"/>
      <c r="C6" s="112" t="s">
        <v>288</v>
      </c>
      <c r="D6" s="112" t="s">
        <v>286</v>
      </c>
      <c r="E6" s="112" t="s">
        <v>287</v>
      </c>
      <c r="F6" s="113" t="s">
        <v>288</v>
      </c>
      <c r="G6" s="113" t="s">
        <v>286</v>
      </c>
      <c r="H6" s="113" t="s">
        <v>287</v>
      </c>
      <c r="I6" s="113" t="s">
        <v>288</v>
      </c>
      <c r="J6" s="113" t="s">
        <v>286</v>
      </c>
      <c r="K6" s="113" t="s">
        <v>287</v>
      </c>
    </row>
    <row r="7" spans="1:11" s="111" customFormat="1" ht="13.5" x14ac:dyDescent="0.25">
      <c r="A7" s="110" t="s">
        <v>1</v>
      </c>
      <c r="B7" s="110"/>
      <c r="C7" s="112" t="s">
        <v>284</v>
      </c>
      <c r="D7" s="112" t="s">
        <v>285</v>
      </c>
      <c r="E7" s="112" t="s">
        <v>283</v>
      </c>
      <c r="F7" s="113" t="s">
        <v>284</v>
      </c>
      <c r="G7" s="113" t="s">
        <v>285</v>
      </c>
      <c r="H7" s="113" t="s">
        <v>283</v>
      </c>
      <c r="I7" s="114" t="s">
        <v>284</v>
      </c>
      <c r="J7" s="114" t="s">
        <v>285</v>
      </c>
      <c r="K7" s="114" t="s">
        <v>283</v>
      </c>
    </row>
    <row r="8" spans="1:11" x14ac:dyDescent="0.25">
      <c r="A8" s="24" t="s">
        <v>189</v>
      </c>
      <c r="B8" s="24" t="s">
        <v>452</v>
      </c>
      <c r="C8" s="43">
        <v>37374</v>
      </c>
      <c r="D8" s="43" t="s">
        <v>184</v>
      </c>
      <c r="E8" s="43">
        <v>37374</v>
      </c>
      <c r="F8" s="45">
        <v>28632</v>
      </c>
      <c r="G8" s="45" t="s">
        <v>184</v>
      </c>
      <c r="H8" s="45">
        <v>28632</v>
      </c>
      <c r="I8" s="25">
        <v>33175</v>
      </c>
      <c r="J8" s="25" t="s">
        <v>184</v>
      </c>
      <c r="K8" s="25">
        <v>33175</v>
      </c>
    </row>
    <row r="9" spans="1:11" x14ac:dyDescent="0.25">
      <c r="A9" s="2" t="s">
        <v>190</v>
      </c>
      <c r="B9" s="2" t="s">
        <v>464</v>
      </c>
      <c r="C9" s="29">
        <v>3663</v>
      </c>
      <c r="D9" s="29" t="s">
        <v>184</v>
      </c>
      <c r="E9" s="29">
        <v>3663</v>
      </c>
      <c r="F9" s="25">
        <v>6150</v>
      </c>
      <c r="G9" s="25" t="s">
        <v>184</v>
      </c>
      <c r="H9" s="25">
        <v>6150</v>
      </c>
      <c r="I9" s="25">
        <v>2359</v>
      </c>
      <c r="J9" s="25" t="s">
        <v>184</v>
      </c>
      <c r="K9" s="25">
        <v>2359</v>
      </c>
    </row>
    <row r="10" spans="1:11" x14ac:dyDescent="0.25">
      <c r="A10" s="2" t="s">
        <v>191</v>
      </c>
      <c r="B10" s="2" t="s">
        <v>214</v>
      </c>
      <c r="C10" s="29">
        <v>209</v>
      </c>
      <c r="D10" s="29" t="s">
        <v>184</v>
      </c>
      <c r="E10" s="29">
        <v>209</v>
      </c>
      <c r="F10" s="25">
        <v>209</v>
      </c>
      <c r="G10" s="25" t="s">
        <v>184</v>
      </c>
      <c r="H10" s="25">
        <v>209</v>
      </c>
      <c r="I10" s="25">
        <v>237</v>
      </c>
      <c r="J10" s="25" t="s">
        <v>184</v>
      </c>
      <c r="K10" s="25">
        <v>237</v>
      </c>
    </row>
    <row r="11" spans="1:11" x14ac:dyDescent="0.25">
      <c r="A11" s="2" t="s">
        <v>278</v>
      </c>
      <c r="B11" s="2" t="s">
        <v>593</v>
      </c>
      <c r="C11" s="29" t="s">
        <v>184</v>
      </c>
      <c r="D11" s="29" t="s">
        <v>184</v>
      </c>
      <c r="E11" s="29" t="s">
        <v>184</v>
      </c>
      <c r="F11" s="25" t="s">
        <v>184</v>
      </c>
      <c r="G11" s="25">
        <v>412</v>
      </c>
      <c r="H11" s="25">
        <v>412</v>
      </c>
      <c r="I11" s="25" t="s">
        <v>184</v>
      </c>
      <c r="J11" s="25">
        <v>248</v>
      </c>
      <c r="K11" s="25">
        <v>248</v>
      </c>
    </row>
    <row r="12" spans="1:11" x14ac:dyDescent="0.25">
      <c r="A12" s="8" t="s">
        <v>279</v>
      </c>
      <c r="B12" s="8" t="s">
        <v>289</v>
      </c>
      <c r="C12" s="30">
        <v>-3107</v>
      </c>
      <c r="D12" s="30" t="s">
        <v>184</v>
      </c>
      <c r="E12" s="30">
        <v>-3107</v>
      </c>
      <c r="F12" s="31">
        <v>-1476</v>
      </c>
      <c r="G12" s="31" t="s">
        <v>184</v>
      </c>
      <c r="H12" s="31">
        <v>-1476</v>
      </c>
      <c r="I12" s="31">
        <v>-1286</v>
      </c>
      <c r="J12" s="31" t="s">
        <v>184</v>
      </c>
      <c r="K12" s="31">
        <v>-1286</v>
      </c>
    </row>
    <row r="13" spans="1:11" x14ac:dyDescent="0.25">
      <c r="A13" s="5" t="s">
        <v>280</v>
      </c>
      <c r="B13" s="5" t="s">
        <v>290</v>
      </c>
      <c r="C13" s="32">
        <v>38139</v>
      </c>
      <c r="D13" s="32" t="s">
        <v>184</v>
      </c>
      <c r="E13" s="32">
        <v>38139</v>
      </c>
      <c r="F13" s="33">
        <v>33515</v>
      </c>
      <c r="G13" s="33">
        <v>412</v>
      </c>
      <c r="H13" s="33">
        <v>33927</v>
      </c>
      <c r="I13" s="33">
        <v>34485</v>
      </c>
      <c r="J13" s="33">
        <v>248</v>
      </c>
      <c r="K13" s="33">
        <v>34733</v>
      </c>
    </row>
    <row r="14" spans="1:11" x14ac:dyDescent="0.25">
      <c r="A14" s="2"/>
      <c r="B14" s="2"/>
      <c r="C14" s="29"/>
      <c r="D14" s="29"/>
      <c r="E14" s="29"/>
      <c r="F14" s="25"/>
      <c r="G14" s="25"/>
      <c r="H14" s="25"/>
      <c r="I14" s="25"/>
      <c r="J14" s="25"/>
      <c r="K14" s="25"/>
    </row>
    <row r="15" spans="1:11" x14ac:dyDescent="0.25">
      <c r="A15" s="2" t="s">
        <v>38</v>
      </c>
      <c r="B15" s="2" t="s">
        <v>169</v>
      </c>
      <c r="C15" s="29">
        <v>75962.347000000009</v>
      </c>
      <c r="D15" s="29" t="s">
        <v>184</v>
      </c>
      <c r="E15" s="29">
        <v>75962.347000000009</v>
      </c>
      <c r="F15" s="25">
        <v>74233.801000000007</v>
      </c>
      <c r="G15" s="25" t="s">
        <v>184</v>
      </c>
      <c r="H15" s="25">
        <v>74233.801000000007</v>
      </c>
      <c r="I15" s="25">
        <v>76334.353999999992</v>
      </c>
      <c r="J15" s="25" t="s">
        <v>184</v>
      </c>
      <c r="K15" s="25">
        <v>76334.353999999992</v>
      </c>
    </row>
    <row r="16" spans="1:11" x14ac:dyDescent="0.25">
      <c r="A16" s="2" t="s">
        <v>278</v>
      </c>
      <c r="B16" s="2" t="s">
        <v>593</v>
      </c>
      <c r="C16" s="29" t="s">
        <v>184</v>
      </c>
      <c r="D16" s="29">
        <v>1308.5060000000001</v>
      </c>
      <c r="E16" s="29">
        <v>1308.5060000000001</v>
      </c>
      <c r="F16" s="25" t="s">
        <v>184</v>
      </c>
      <c r="G16" s="25" t="s">
        <v>184</v>
      </c>
      <c r="H16" s="25" t="s">
        <v>184</v>
      </c>
      <c r="I16" s="25" t="s">
        <v>184</v>
      </c>
      <c r="J16" s="25" t="s">
        <v>184</v>
      </c>
      <c r="K16" s="25" t="s">
        <v>184</v>
      </c>
    </row>
    <row r="17" spans="1:11" x14ac:dyDescent="0.25">
      <c r="A17" s="5" t="s">
        <v>281</v>
      </c>
      <c r="B17" s="5" t="s">
        <v>291</v>
      </c>
      <c r="C17" s="32">
        <v>75962.347000000009</v>
      </c>
      <c r="D17" s="32">
        <v>1308.5060000000001</v>
      </c>
      <c r="E17" s="32">
        <v>75962.347000000009</v>
      </c>
      <c r="F17" s="33">
        <v>74233.801000000007</v>
      </c>
      <c r="G17" s="33" t="s">
        <v>184</v>
      </c>
      <c r="H17" s="33">
        <v>74233.801000000007</v>
      </c>
      <c r="I17" s="33">
        <v>76334.353999999992</v>
      </c>
      <c r="J17" s="33" t="s">
        <v>184</v>
      </c>
      <c r="K17" s="33">
        <v>76334.353999999992</v>
      </c>
    </row>
    <row r="18" spans="1:11" x14ac:dyDescent="0.25">
      <c r="A18" s="2"/>
      <c r="B18" s="2"/>
      <c r="C18" s="29"/>
      <c r="D18" s="29"/>
      <c r="E18" s="29"/>
      <c r="F18" s="25"/>
      <c r="G18" s="25"/>
      <c r="H18" s="25"/>
      <c r="I18" s="25"/>
      <c r="J18" s="25"/>
      <c r="K18" s="25"/>
    </row>
    <row r="19" spans="1:11" x14ac:dyDescent="0.25">
      <c r="A19" s="14" t="s">
        <v>282</v>
      </c>
      <c r="B19" s="14" t="s">
        <v>287</v>
      </c>
      <c r="C19" s="44">
        <v>50.207769383428868</v>
      </c>
      <c r="D19" s="38"/>
      <c r="E19" s="44">
        <v>50.207769383428868</v>
      </c>
      <c r="F19" s="46">
        <v>45.14789698024488</v>
      </c>
      <c r="G19" s="42"/>
      <c r="H19" s="46">
        <v>45.702900219268031</v>
      </c>
      <c r="I19" s="46">
        <v>45.176251835444894</v>
      </c>
      <c r="J19" s="42"/>
      <c r="K19" s="46">
        <v>45.501138321023852</v>
      </c>
    </row>
  </sheetData>
  <mergeCells count="3">
    <mergeCell ref="I5:K5"/>
    <mergeCell ref="C5:E5"/>
    <mergeCell ref="F5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98CA-9AA8-4821-BCDD-B37ADAB76B02}">
  <sheetPr>
    <tabColor rgb="FF92D050"/>
  </sheetPr>
  <dimension ref="A1:H11"/>
  <sheetViews>
    <sheetView workbookViewId="0"/>
  </sheetViews>
  <sheetFormatPr defaultColWidth="9" defaultRowHeight="14.25" x14ac:dyDescent="0.2"/>
  <cols>
    <col min="1" max="1" width="53.42578125" style="2" bestFit="1" customWidth="1"/>
    <col min="2" max="2" width="76.42578125" style="2" customWidth="1"/>
    <col min="3" max="3" width="9" style="2"/>
    <col min="4" max="4" width="5.5703125" style="2" customWidth="1"/>
    <col min="5" max="5" width="13.140625" style="2" customWidth="1"/>
    <col min="6" max="6" width="6.85546875" style="2" customWidth="1"/>
    <col min="7" max="7" width="17.42578125" style="2" customWidth="1"/>
    <col min="8" max="8" width="6.42578125" style="2" customWidth="1"/>
    <col min="9" max="16384" width="9" style="2"/>
  </cols>
  <sheetData>
    <row r="1" spans="1:8" ht="18" x14ac:dyDescent="0.25">
      <c r="A1" s="3" t="s">
        <v>152</v>
      </c>
    </row>
    <row r="3" spans="1:8" ht="36" x14ac:dyDescent="0.25">
      <c r="A3" s="3" t="s">
        <v>259</v>
      </c>
      <c r="B3" s="101" t="s">
        <v>260</v>
      </c>
    </row>
    <row r="5" spans="1:8" ht="15" x14ac:dyDescent="0.25">
      <c r="A5" s="5" t="s">
        <v>273</v>
      </c>
      <c r="B5" s="5" t="s">
        <v>360</v>
      </c>
      <c r="C5" s="213"/>
      <c r="D5" s="214"/>
      <c r="E5" s="173"/>
      <c r="F5" s="5"/>
      <c r="G5" s="173"/>
      <c r="H5" s="5"/>
    </row>
    <row r="6" spans="1:8" ht="15" x14ac:dyDescent="0.25">
      <c r="A6" s="4" t="s">
        <v>1</v>
      </c>
      <c r="B6" s="4"/>
      <c r="C6" s="196" t="str">
        <f>'Alt. perf. measurements EPRA'!C5</f>
        <v>30 Sep 2025</v>
      </c>
      <c r="D6" s="119"/>
      <c r="E6" s="211" t="str">
        <f>'Alt. perf. measurements EPRA'!E5</f>
        <v>30 Sep 2024</v>
      </c>
      <c r="F6" s="212"/>
      <c r="G6" s="116" t="str">
        <f>'Alt. perf. measurements EPRA'!L5</f>
        <v>31 Dec 2024</v>
      </c>
      <c r="H6" s="5"/>
    </row>
    <row r="7" spans="1:8" x14ac:dyDescent="0.2">
      <c r="A7" s="2" t="s">
        <v>272</v>
      </c>
      <c r="B7" s="2" t="s">
        <v>357</v>
      </c>
      <c r="C7" s="29">
        <v>61060</v>
      </c>
      <c r="D7" s="6"/>
      <c r="E7" s="25">
        <v>59282</v>
      </c>
      <c r="F7" s="25"/>
      <c r="G7" s="25">
        <v>60270</v>
      </c>
    </row>
    <row r="8" spans="1:8" x14ac:dyDescent="0.2">
      <c r="A8" s="2" t="s">
        <v>361</v>
      </c>
      <c r="B8" s="2" t="s">
        <v>358</v>
      </c>
      <c r="C8" s="29">
        <v>3592</v>
      </c>
      <c r="D8" s="6"/>
      <c r="E8" s="25">
        <v>3555</v>
      </c>
      <c r="F8" s="25"/>
      <c r="G8" s="25">
        <v>3566</v>
      </c>
    </row>
    <row r="9" spans="1:8" x14ac:dyDescent="0.2">
      <c r="A9" s="2" t="s">
        <v>271</v>
      </c>
      <c r="B9" s="2" t="s">
        <v>359</v>
      </c>
      <c r="C9" s="29">
        <v>3592</v>
      </c>
      <c r="D9" s="6"/>
      <c r="E9" s="25">
        <v>3555</v>
      </c>
      <c r="F9" s="25"/>
      <c r="G9" s="25">
        <v>3566</v>
      </c>
    </row>
    <row r="10" spans="1:8" ht="15" x14ac:dyDescent="0.25">
      <c r="A10" s="7" t="s">
        <v>274</v>
      </c>
      <c r="B10" s="7" t="s">
        <v>274</v>
      </c>
      <c r="C10" s="105">
        <v>5.8827382902063547</v>
      </c>
      <c r="D10" s="103"/>
      <c r="E10" s="107">
        <v>5.9967612428730472</v>
      </c>
      <c r="F10" s="107"/>
      <c r="G10" s="107">
        <v>5.9167081466733036</v>
      </c>
      <c r="H10" s="5"/>
    </row>
    <row r="11" spans="1:8" ht="15" x14ac:dyDescent="0.25">
      <c r="A11" s="4" t="s">
        <v>275</v>
      </c>
      <c r="B11" s="4" t="s">
        <v>275</v>
      </c>
      <c r="C11" s="102">
        <v>5.8827382902063547</v>
      </c>
      <c r="D11" s="104"/>
      <c r="E11" s="106">
        <v>5.9967612428730472</v>
      </c>
      <c r="F11" s="106"/>
      <c r="G11" s="106">
        <v>5.9167081466733036</v>
      </c>
      <c r="H11" s="5"/>
    </row>
  </sheetData>
  <mergeCells count="2">
    <mergeCell ref="E6:F6"/>
    <mergeCell ref="C5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A56E-C753-4114-8160-28210683E1BF}">
  <sheetPr>
    <tabColor rgb="FFFFFF00"/>
  </sheetPr>
  <dimension ref="A1:F36"/>
  <sheetViews>
    <sheetView tabSelected="1" workbookViewId="0">
      <selection activeCell="C27" sqref="C27"/>
    </sheetView>
  </sheetViews>
  <sheetFormatPr defaultRowHeight="15" x14ac:dyDescent="0.25"/>
  <cols>
    <col min="1" max="1" width="62.140625" bestFit="1" customWidth="1"/>
    <col min="2" max="2" width="69" bestFit="1" customWidth="1"/>
    <col min="4" max="4" width="12.5703125" bestFit="1" customWidth="1"/>
    <col min="5" max="5" width="10.5703125" bestFit="1" customWidth="1"/>
  </cols>
  <sheetData>
    <row r="1" spans="1:6" ht="18" x14ac:dyDescent="0.25">
      <c r="A1" s="1" t="s">
        <v>152</v>
      </c>
      <c r="B1" s="1"/>
      <c r="C1" s="2"/>
      <c r="D1" s="2"/>
      <c r="E1" s="2"/>
      <c r="F1" s="2"/>
    </row>
    <row r="2" spans="1:6" x14ac:dyDescent="0.25">
      <c r="A2" s="2"/>
      <c r="B2" s="2"/>
      <c r="C2" s="2"/>
      <c r="D2" s="2"/>
      <c r="E2" s="2"/>
      <c r="F2" s="2"/>
    </row>
    <row r="3" spans="1:6" ht="18" x14ac:dyDescent="0.25">
      <c r="A3" s="3" t="s">
        <v>536</v>
      </c>
      <c r="B3" s="3" t="s">
        <v>537</v>
      </c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4" t="s">
        <v>538</v>
      </c>
      <c r="B5" s="4" t="s">
        <v>564</v>
      </c>
      <c r="C5" s="20">
        <v>2024</v>
      </c>
      <c r="D5" s="21">
        <v>2023</v>
      </c>
      <c r="E5" s="21">
        <v>2022</v>
      </c>
      <c r="F5" s="21">
        <v>2021</v>
      </c>
    </row>
    <row r="6" spans="1:6" s="184" customFormat="1" x14ac:dyDescent="0.25">
      <c r="A6" s="131" t="s">
        <v>539</v>
      </c>
      <c r="B6" s="131" t="s">
        <v>565</v>
      </c>
      <c r="C6" s="191"/>
      <c r="D6" s="192" t="s">
        <v>376</v>
      </c>
      <c r="E6" s="192" t="s">
        <v>376</v>
      </c>
      <c r="F6" s="192" t="s">
        <v>376</v>
      </c>
    </row>
    <row r="7" spans="1:6" x14ac:dyDescent="0.25">
      <c r="A7" s="2" t="s">
        <v>540</v>
      </c>
      <c r="B7" s="2" t="s">
        <v>566</v>
      </c>
      <c r="C7" s="65">
        <v>196</v>
      </c>
      <c r="D7" s="52">
        <v>204</v>
      </c>
      <c r="E7" s="52">
        <v>230</v>
      </c>
      <c r="F7" s="52">
        <v>214</v>
      </c>
    </row>
    <row r="8" spans="1:6" x14ac:dyDescent="0.25">
      <c r="A8" s="2" t="s">
        <v>541</v>
      </c>
      <c r="B8" s="2" t="s">
        <v>567</v>
      </c>
      <c r="C8" s="65">
        <v>33</v>
      </c>
      <c r="D8" s="52">
        <v>36</v>
      </c>
      <c r="E8" s="52">
        <v>44</v>
      </c>
      <c r="F8" s="52">
        <v>99</v>
      </c>
    </row>
    <row r="9" spans="1:6" x14ac:dyDescent="0.25">
      <c r="A9" s="2" t="s">
        <v>542</v>
      </c>
      <c r="B9" s="2" t="s">
        <v>568</v>
      </c>
      <c r="C9" s="65">
        <v>168</v>
      </c>
      <c r="D9" s="52">
        <v>174</v>
      </c>
      <c r="E9" s="52">
        <v>219</v>
      </c>
      <c r="F9" s="52">
        <v>304</v>
      </c>
    </row>
    <row r="10" spans="1:6" x14ac:dyDescent="0.25">
      <c r="A10" s="2" t="s">
        <v>543</v>
      </c>
      <c r="B10" s="2" t="s">
        <v>569</v>
      </c>
      <c r="C10" s="65">
        <v>1</v>
      </c>
      <c r="D10" s="52">
        <v>1.2</v>
      </c>
      <c r="E10" s="52" t="s">
        <v>559</v>
      </c>
      <c r="F10" s="52" t="s">
        <v>559</v>
      </c>
    </row>
    <row r="11" spans="1:6" s="184" customFormat="1" x14ac:dyDescent="0.25">
      <c r="A11" s="131" t="s">
        <v>544</v>
      </c>
      <c r="B11" s="131" t="s">
        <v>570</v>
      </c>
      <c r="C11" s="193"/>
      <c r="D11" s="194" t="s">
        <v>376</v>
      </c>
      <c r="E11" s="194" t="s">
        <v>376</v>
      </c>
      <c r="F11" s="194" t="s">
        <v>376</v>
      </c>
    </row>
    <row r="12" spans="1:6" x14ac:dyDescent="0.25">
      <c r="A12" s="2" t="s">
        <v>545</v>
      </c>
      <c r="B12" s="2" t="s">
        <v>571</v>
      </c>
      <c r="C12" s="66">
        <v>42</v>
      </c>
      <c r="D12" s="48">
        <v>42</v>
      </c>
      <c r="E12" s="48">
        <v>49</v>
      </c>
      <c r="F12" s="48">
        <v>48</v>
      </c>
    </row>
    <row r="13" spans="1:6" s="184" customFormat="1" x14ac:dyDescent="0.25">
      <c r="A13" s="131" t="s">
        <v>546</v>
      </c>
      <c r="B13" s="131" t="s">
        <v>572</v>
      </c>
      <c r="C13" s="193"/>
      <c r="D13" s="194" t="s">
        <v>376</v>
      </c>
      <c r="E13" s="194" t="s">
        <v>376</v>
      </c>
      <c r="F13" s="194" t="s">
        <v>376</v>
      </c>
    </row>
    <row r="14" spans="1:6" x14ac:dyDescent="0.25">
      <c r="A14" s="2" t="s">
        <v>547</v>
      </c>
      <c r="B14" s="2" t="s">
        <v>573</v>
      </c>
      <c r="C14" s="66">
        <v>27</v>
      </c>
      <c r="D14" s="48">
        <v>27</v>
      </c>
      <c r="E14" s="48">
        <v>23</v>
      </c>
      <c r="F14" s="48">
        <v>23</v>
      </c>
    </row>
    <row r="15" spans="1:6" s="184" customFormat="1" x14ac:dyDescent="0.25">
      <c r="A15" s="131" t="s">
        <v>548</v>
      </c>
      <c r="B15" s="131" t="s">
        <v>574</v>
      </c>
      <c r="C15" s="193"/>
      <c r="D15" s="194" t="s">
        <v>376</v>
      </c>
      <c r="E15" s="194" t="s">
        <v>376</v>
      </c>
      <c r="F15" s="194" t="s">
        <v>376</v>
      </c>
    </row>
    <row r="16" spans="1:6" x14ac:dyDescent="0.25">
      <c r="A16" s="2" t="s">
        <v>549</v>
      </c>
      <c r="B16" s="2" t="s">
        <v>575</v>
      </c>
      <c r="C16" s="66">
        <v>13</v>
      </c>
      <c r="D16" s="48">
        <v>13</v>
      </c>
      <c r="E16" s="48">
        <v>12</v>
      </c>
      <c r="F16" s="48">
        <v>5</v>
      </c>
    </row>
    <row r="17" spans="1:6" x14ac:dyDescent="0.25">
      <c r="A17" s="2" t="s">
        <v>550</v>
      </c>
      <c r="B17" s="2" t="s">
        <v>576</v>
      </c>
      <c r="C17" s="66">
        <v>20</v>
      </c>
      <c r="D17" s="48">
        <v>16</v>
      </c>
      <c r="E17" s="48">
        <v>16</v>
      </c>
      <c r="F17" s="48">
        <v>14</v>
      </c>
    </row>
    <row r="18" spans="1:6" x14ac:dyDescent="0.25">
      <c r="A18" s="2"/>
      <c r="B18" s="2"/>
      <c r="C18" s="66"/>
      <c r="D18" s="48"/>
      <c r="E18" s="48"/>
      <c r="F18" s="48"/>
    </row>
    <row r="19" spans="1:6" x14ac:dyDescent="0.25">
      <c r="A19" s="4" t="s">
        <v>551</v>
      </c>
      <c r="B19" s="4" t="s">
        <v>577</v>
      </c>
      <c r="C19" s="20">
        <v>2024</v>
      </c>
      <c r="D19" s="21">
        <v>2023</v>
      </c>
      <c r="E19" s="21">
        <v>2022</v>
      </c>
      <c r="F19" s="21">
        <v>2021</v>
      </c>
    </row>
    <row r="20" spans="1:6" s="184" customFormat="1" x14ac:dyDescent="0.25">
      <c r="A20" s="186" t="s">
        <v>552</v>
      </c>
      <c r="B20" s="186" t="s">
        <v>578</v>
      </c>
      <c r="C20" s="189"/>
      <c r="D20" s="190" t="s">
        <v>376</v>
      </c>
      <c r="E20" s="190" t="s">
        <v>376</v>
      </c>
      <c r="F20" s="190" t="s">
        <v>376</v>
      </c>
    </row>
    <row r="21" spans="1:6" x14ac:dyDescent="0.25">
      <c r="A21" s="16" t="s">
        <v>553</v>
      </c>
      <c r="B21" s="16" t="s">
        <v>579</v>
      </c>
      <c r="C21" s="50">
        <v>74</v>
      </c>
      <c r="D21" s="51">
        <v>77</v>
      </c>
      <c r="E21" s="51">
        <v>77</v>
      </c>
      <c r="F21" s="51">
        <v>78</v>
      </c>
    </row>
    <row r="22" spans="1:6" s="184" customFormat="1" x14ac:dyDescent="0.25">
      <c r="A22" s="131" t="s">
        <v>554</v>
      </c>
      <c r="B22" s="131" t="s">
        <v>580</v>
      </c>
      <c r="C22" s="187"/>
      <c r="D22" s="188" t="s">
        <v>376</v>
      </c>
      <c r="E22" s="188" t="s">
        <v>376</v>
      </c>
      <c r="F22" s="188" t="s">
        <v>376</v>
      </c>
    </row>
    <row r="23" spans="1:6" x14ac:dyDescent="0.25">
      <c r="A23" s="2" t="s">
        <v>555</v>
      </c>
      <c r="B23" s="2" t="s">
        <v>581</v>
      </c>
      <c r="C23">
        <v>77</v>
      </c>
      <c r="D23">
        <v>37</v>
      </c>
      <c r="E23">
        <v>48</v>
      </c>
      <c r="F23">
        <v>82</v>
      </c>
    </row>
    <row r="24" spans="1:6" x14ac:dyDescent="0.25">
      <c r="A24" s="2"/>
      <c r="B24" s="2"/>
      <c r="D24" t="s">
        <v>376</v>
      </c>
      <c r="E24" t="s">
        <v>376</v>
      </c>
      <c r="F24" t="s">
        <v>376</v>
      </c>
    </row>
    <row r="25" spans="1:6" x14ac:dyDescent="0.25">
      <c r="A25" s="4" t="s">
        <v>556</v>
      </c>
      <c r="B25" s="4" t="s">
        <v>582</v>
      </c>
      <c r="C25" s="20">
        <v>2024</v>
      </c>
      <c r="D25" s="21">
        <v>2023</v>
      </c>
      <c r="E25" s="21">
        <v>2022</v>
      </c>
      <c r="F25" s="21">
        <v>2021</v>
      </c>
    </row>
    <row r="26" spans="1:6" s="184" customFormat="1" x14ac:dyDescent="0.25">
      <c r="A26" s="131" t="s">
        <v>539</v>
      </c>
      <c r="B26" s="131" t="s">
        <v>565</v>
      </c>
      <c r="D26" s="184" t="s">
        <v>376</v>
      </c>
      <c r="E26" s="184" t="s">
        <v>376</v>
      </c>
      <c r="F26" s="184" t="s">
        <v>376</v>
      </c>
    </row>
    <row r="27" spans="1:6" x14ac:dyDescent="0.25">
      <c r="A27" s="2" t="s">
        <v>540</v>
      </c>
      <c r="B27" s="2" t="s">
        <v>566</v>
      </c>
      <c r="C27" s="65">
        <v>213</v>
      </c>
      <c r="D27" s="52">
        <v>221</v>
      </c>
      <c r="E27" s="52">
        <v>210</v>
      </c>
      <c r="F27" s="52">
        <v>189</v>
      </c>
    </row>
    <row r="28" spans="1:6" x14ac:dyDescent="0.25">
      <c r="A28" s="2" t="s">
        <v>541</v>
      </c>
      <c r="B28" s="2" t="s">
        <v>567</v>
      </c>
      <c r="C28" s="65">
        <v>33</v>
      </c>
      <c r="D28" s="52">
        <v>37</v>
      </c>
      <c r="E28" s="52">
        <v>42</v>
      </c>
      <c r="F28" s="52">
        <v>62</v>
      </c>
    </row>
    <row r="29" spans="1:6" x14ac:dyDescent="0.25">
      <c r="A29" s="2" t="s">
        <v>542</v>
      </c>
      <c r="B29" s="2" t="s">
        <v>568</v>
      </c>
      <c r="C29" s="65">
        <v>160</v>
      </c>
      <c r="D29" s="52">
        <v>183</v>
      </c>
      <c r="E29" s="52">
        <v>184</v>
      </c>
      <c r="F29" s="52">
        <v>311</v>
      </c>
    </row>
    <row r="30" spans="1:6" s="184" customFormat="1" x14ac:dyDescent="0.25">
      <c r="A30" s="131" t="s">
        <v>544</v>
      </c>
      <c r="B30" s="131" t="s">
        <v>570</v>
      </c>
      <c r="C30" s="65"/>
      <c r="D30" s="52" t="s">
        <v>376</v>
      </c>
      <c r="E30" s="52" t="s">
        <v>376</v>
      </c>
      <c r="F30" s="52" t="s">
        <v>376</v>
      </c>
    </row>
    <row r="31" spans="1:6" x14ac:dyDescent="0.25">
      <c r="A31" s="2" t="s">
        <v>545</v>
      </c>
      <c r="B31" s="2" t="s">
        <v>571</v>
      </c>
      <c r="C31" s="193">
        <v>33</v>
      </c>
      <c r="D31" s="194">
        <v>34</v>
      </c>
      <c r="E31" s="194">
        <v>39</v>
      </c>
      <c r="F31" s="194">
        <v>39</v>
      </c>
    </row>
    <row r="32" spans="1:6" s="184" customFormat="1" x14ac:dyDescent="0.25">
      <c r="A32" s="131" t="s">
        <v>546</v>
      </c>
      <c r="B32" s="131" t="s">
        <v>572</v>
      </c>
      <c r="C32" s="66"/>
      <c r="D32" s="48" t="s">
        <v>376</v>
      </c>
      <c r="E32" s="48" t="s">
        <v>376</v>
      </c>
      <c r="F32" s="48" t="s">
        <v>376</v>
      </c>
    </row>
    <row r="33" spans="1:6" x14ac:dyDescent="0.25">
      <c r="A33" s="2" t="s">
        <v>547</v>
      </c>
      <c r="B33" s="2" t="s">
        <v>583</v>
      </c>
      <c r="C33" s="66">
        <v>28</v>
      </c>
      <c r="D33" s="48">
        <v>30</v>
      </c>
      <c r="E33" s="48">
        <v>35</v>
      </c>
      <c r="F33" s="48">
        <v>35</v>
      </c>
    </row>
    <row r="34" spans="1:6" x14ac:dyDescent="0.25">
      <c r="A34" s="2"/>
      <c r="B34" s="2"/>
      <c r="D34" t="s">
        <v>376</v>
      </c>
      <c r="E34" t="s">
        <v>376</v>
      </c>
      <c r="F34" t="s">
        <v>376</v>
      </c>
    </row>
    <row r="35" spans="1:6" s="185" customFormat="1" x14ac:dyDescent="0.25">
      <c r="A35" s="5" t="s">
        <v>557</v>
      </c>
      <c r="B35" s="5" t="s">
        <v>584</v>
      </c>
      <c r="D35" s="185" t="s">
        <v>560</v>
      </c>
      <c r="E35" s="195" t="s">
        <v>561</v>
      </c>
      <c r="F35" s="185" t="s">
        <v>562</v>
      </c>
    </row>
    <row r="36" spans="1:6" x14ac:dyDescent="0.25">
      <c r="A36" s="2" t="s">
        <v>558</v>
      </c>
      <c r="B36" s="2" t="s">
        <v>585</v>
      </c>
      <c r="D36" t="s">
        <v>563</v>
      </c>
      <c r="E36" s="183">
        <v>0.1</v>
      </c>
      <c r="F36">
        <v>2027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7E9D-1E98-411A-AAF6-EA9A318B604E}">
  <sheetPr>
    <tabColor rgb="FFFFFF00"/>
  </sheetPr>
  <dimension ref="A1:K49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71.7109375" style="2" bestFit="1" customWidth="1"/>
    <col min="2" max="2" width="64.28515625" style="2" customWidth="1"/>
    <col min="3" max="3" width="10.42578125" style="2" bestFit="1" customWidth="1"/>
    <col min="4" max="6" width="10.42578125" style="2" bestFit="1" customWidth="1" outlineLevel="1"/>
    <col min="7" max="8" width="9.42578125" style="2" bestFit="1" customWidth="1" outlineLevel="1"/>
    <col min="9" max="9" width="10.42578125" style="2" bestFit="1" customWidth="1" outlineLevel="1"/>
    <col min="10" max="10" width="9.42578125" style="2" bestFit="1" customWidth="1" outlineLevel="1"/>
    <col min="11" max="16384" width="9.140625" style="2"/>
  </cols>
  <sheetData>
    <row r="1" spans="1:10" ht="18" x14ac:dyDescent="0.25">
      <c r="A1" s="1" t="s">
        <v>152</v>
      </c>
    </row>
    <row r="3" spans="1:10" ht="18" x14ac:dyDescent="0.25">
      <c r="A3" s="3" t="s">
        <v>96</v>
      </c>
      <c r="B3" s="3" t="s">
        <v>153</v>
      </c>
    </row>
    <row r="4" spans="1:10" ht="18" x14ac:dyDescent="0.25">
      <c r="A4" s="3"/>
      <c r="B4" s="3"/>
    </row>
    <row r="5" spans="1:10" ht="15" x14ac:dyDescent="0.25">
      <c r="A5" s="4" t="s">
        <v>1</v>
      </c>
      <c r="B5" s="4"/>
      <c r="C5" s="20">
        <v>2025</v>
      </c>
      <c r="D5" s="21">
        <v>2024</v>
      </c>
      <c r="E5" s="21">
        <v>2023</v>
      </c>
      <c r="F5" s="21">
        <v>2022</v>
      </c>
      <c r="G5" s="21">
        <v>2021</v>
      </c>
      <c r="H5" s="21">
        <v>2020</v>
      </c>
      <c r="I5" s="21">
        <v>2019</v>
      </c>
      <c r="J5" s="21">
        <v>2018</v>
      </c>
    </row>
    <row r="6" spans="1:10" ht="15" x14ac:dyDescent="0.25">
      <c r="A6" s="5" t="s">
        <v>65</v>
      </c>
      <c r="B6" s="5" t="s">
        <v>111</v>
      </c>
      <c r="C6" s="22"/>
      <c r="D6" s="23"/>
      <c r="E6" s="23"/>
      <c r="F6" s="23" t="s">
        <v>0</v>
      </c>
      <c r="G6" s="23"/>
      <c r="H6" s="23"/>
      <c r="I6" s="23"/>
      <c r="J6" s="23"/>
    </row>
    <row r="7" spans="1:10" x14ac:dyDescent="0.2">
      <c r="A7" s="2" t="s">
        <v>66</v>
      </c>
      <c r="B7" s="2" t="s">
        <v>58</v>
      </c>
      <c r="C7" s="120"/>
      <c r="D7" s="128">
        <v>2359</v>
      </c>
      <c r="E7" s="128">
        <v>-497</v>
      </c>
      <c r="F7" s="121">
        <v>5351</v>
      </c>
      <c r="G7" s="121">
        <v>886</v>
      </c>
      <c r="H7" s="121">
        <v>-1542</v>
      </c>
      <c r="I7" s="121">
        <v>3494</v>
      </c>
      <c r="J7" s="121">
        <v>3463</v>
      </c>
    </row>
    <row r="8" spans="1:10" x14ac:dyDescent="0.2">
      <c r="A8" s="2" t="s">
        <v>67</v>
      </c>
      <c r="B8" s="2" t="s">
        <v>483</v>
      </c>
      <c r="C8" s="120"/>
      <c r="D8" s="128">
        <v>287</v>
      </c>
      <c r="E8" s="128">
        <v>286</v>
      </c>
      <c r="F8" s="121">
        <v>334</v>
      </c>
      <c r="G8" s="121">
        <v>280</v>
      </c>
      <c r="H8" s="121">
        <v>238</v>
      </c>
      <c r="I8" s="121">
        <v>195</v>
      </c>
      <c r="J8" s="121">
        <v>163</v>
      </c>
    </row>
    <row r="9" spans="1:10" x14ac:dyDescent="0.2">
      <c r="A9" s="2" t="s">
        <v>14</v>
      </c>
      <c r="B9" s="2" t="s">
        <v>97</v>
      </c>
      <c r="C9" s="120"/>
      <c r="D9" s="128">
        <v>-474</v>
      </c>
      <c r="E9" s="128">
        <v>1107</v>
      </c>
      <c r="F9" s="121">
        <v>-1180</v>
      </c>
      <c r="G9" s="121">
        <f>19+368</f>
        <v>387</v>
      </c>
      <c r="H9" s="121">
        <v>1779</v>
      </c>
      <c r="I9" s="121">
        <f>-96-1389</f>
        <v>-1485</v>
      </c>
      <c r="J9" s="121">
        <f>-66-1429</f>
        <v>-1495</v>
      </c>
    </row>
    <row r="10" spans="1:10" x14ac:dyDescent="0.2">
      <c r="A10" s="2" t="s">
        <v>15</v>
      </c>
      <c r="B10" s="2" t="s">
        <v>98</v>
      </c>
      <c r="C10" s="120"/>
      <c r="D10" s="128">
        <v>100</v>
      </c>
      <c r="E10" s="128">
        <v>1205</v>
      </c>
      <c r="F10" s="121">
        <v>-2319</v>
      </c>
      <c r="G10" s="121">
        <v>-740</v>
      </c>
      <c r="H10" s="121">
        <v>221</v>
      </c>
      <c r="I10" s="121">
        <v>39</v>
      </c>
      <c r="J10" s="121">
        <v>-24</v>
      </c>
    </row>
    <row r="11" spans="1:10" x14ac:dyDescent="0.2">
      <c r="A11" s="2" t="s">
        <v>68</v>
      </c>
      <c r="B11" s="2" t="s">
        <v>99</v>
      </c>
      <c r="C11" s="120"/>
      <c r="D11" s="128">
        <v>-127</v>
      </c>
      <c r="E11" s="128">
        <v>40</v>
      </c>
      <c r="F11" s="121">
        <v>145</v>
      </c>
      <c r="G11" s="121">
        <v>63</v>
      </c>
      <c r="H11" s="121">
        <v>-38</v>
      </c>
      <c r="I11" s="121">
        <v>84</v>
      </c>
      <c r="J11" s="121">
        <v>46</v>
      </c>
    </row>
    <row r="12" spans="1:10" x14ac:dyDescent="0.2">
      <c r="A12" s="2" t="s">
        <v>69</v>
      </c>
      <c r="B12" s="2" t="s">
        <v>100</v>
      </c>
      <c r="C12" s="120"/>
      <c r="D12" s="128">
        <v>-280</v>
      </c>
      <c r="E12" s="128">
        <v>-178</v>
      </c>
      <c r="F12" s="121">
        <v>-86</v>
      </c>
      <c r="G12" s="121">
        <v>-60</v>
      </c>
      <c r="H12" s="121">
        <v>-45</v>
      </c>
      <c r="I12" s="121">
        <v>-208</v>
      </c>
      <c r="J12" s="121">
        <v>-178</v>
      </c>
    </row>
    <row r="13" spans="1:10" ht="15" x14ac:dyDescent="0.25">
      <c r="A13" s="7" t="s">
        <v>70</v>
      </c>
      <c r="B13" s="7" t="s">
        <v>101</v>
      </c>
      <c r="C13" s="122"/>
      <c r="D13" s="165">
        <v>1865</v>
      </c>
      <c r="E13" s="165">
        <v>1963</v>
      </c>
      <c r="F13" s="123">
        <v>2245</v>
      </c>
      <c r="G13" s="123">
        <v>816</v>
      </c>
      <c r="H13" s="123">
        <v>613</v>
      </c>
      <c r="I13" s="123">
        <v>2119</v>
      </c>
      <c r="J13" s="123">
        <v>1975</v>
      </c>
    </row>
    <row r="14" spans="1:10" x14ac:dyDescent="0.2">
      <c r="A14" s="2" t="s">
        <v>0</v>
      </c>
      <c r="C14" s="120"/>
      <c r="D14" s="128" t="s">
        <v>0</v>
      </c>
      <c r="E14" s="128" t="s">
        <v>0</v>
      </c>
      <c r="F14" s="121" t="s">
        <v>0</v>
      </c>
      <c r="G14" s="121"/>
      <c r="H14" s="121"/>
      <c r="I14" s="121"/>
      <c r="J14" s="121"/>
    </row>
    <row r="15" spans="1:10" x14ac:dyDescent="0.2">
      <c r="A15" s="2" t="s">
        <v>71</v>
      </c>
      <c r="B15" s="2" t="s">
        <v>102</v>
      </c>
      <c r="C15" s="120"/>
      <c r="D15" s="128">
        <v>-43</v>
      </c>
      <c r="E15" s="128">
        <v>137</v>
      </c>
      <c r="F15" s="121">
        <v>-14</v>
      </c>
      <c r="G15" s="121">
        <v>-378</v>
      </c>
      <c r="H15" s="121">
        <v>-36</v>
      </c>
      <c r="I15" s="121">
        <v>-23</v>
      </c>
      <c r="J15" s="121">
        <v>-243</v>
      </c>
    </row>
    <row r="16" spans="1:10" x14ac:dyDescent="0.2">
      <c r="A16" s="2" t="s">
        <v>72</v>
      </c>
      <c r="B16" s="2" t="s">
        <v>103</v>
      </c>
      <c r="C16" s="120"/>
      <c r="D16" s="128">
        <v>4</v>
      </c>
      <c r="E16" s="128">
        <v>93</v>
      </c>
      <c r="F16" s="121">
        <v>146</v>
      </c>
      <c r="G16" s="121">
        <v>-8</v>
      </c>
      <c r="H16" s="121">
        <v>-117</v>
      </c>
      <c r="I16" s="121">
        <v>-162</v>
      </c>
      <c r="J16" s="121">
        <v>-22</v>
      </c>
    </row>
    <row r="17" spans="1:10" ht="15" x14ac:dyDescent="0.25">
      <c r="A17" s="7" t="s">
        <v>73</v>
      </c>
      <c r="B17" s="7" t="s">
        <v>104</v>
      </c>
      <c r="C17" s="122"/>
      <c r="D17" s="165">
        <v>-39</v>
      </c>
      <c r="E17" s="165">
        <v>230</v>
      </c>
      <c r="F17" s="123">
        <v>132</v>
      </c>
      <c r="G17" s="123">
        <v>-386</v>
      </c>
      <c r="H17" s="123">
        <v>-153</v>
      </c>
      <c r="I17" s="123">
        <v>-185</v>
      </c>
      <c r="J17" s="123">
        <v>-265</v>
      </c>
    </row>
    <row r="18" spans="1:10" x14ac:dyDescent="0.2">
      <c r="A18" s="2" t="s">
        <v>0</v>
      </c>
      <c r="C18" s="120"/>
      <c r="D18" s="128" t="s">
        <v>0</v>
      </c>
      <c r="E18" s="128" t="s">
        <v>0</v>
      </c>
      <c r="F18" s="121" t="s">
        <v>0</v>
      </c>
      <c r="G18" s="121"/>
      <c r="H18" s="121"/>
      <c r="I18" s="121"/>
      <c r="J18" s="121"/>
    </row>
    <row r="19" spans="1:10" ht="15" x14ac:dyDescent="0.25">
      <c r="A19" s="5" t="s">
        <v>74</v>
      </c>
      <c r="B19" s="5" t="s">
        <v>105</v>
      </c>
      <c r="C19" s="126"/>
      <c r="D19" s="167">
        <v>1826</v>
      </c>
      <c r="E19" s="167">
        <v>2193</v>
      </c>
      <c r="F19" s="127">
        <v>2377</v>
      </c>
      <c r="G19" s="127">
        <v>430</v>
      </c>
      <c r="H19" s="127">
        <v>460</v>
      </c>
      <c r="I19" s="127">
        <v>1934</v>
      </c>
      <c r="J19" s="127">
        <v>1710</v>
      </c>
    </row>
    <row r="20" spans="1:10" x14ac:dyDescent="0.2">
      <c r="C20" s="120"/>
      <c r="D20" s="128"/>
      <c r="E20" s="128"/>
      <c r="F20" s="121"/>
      <c r="G20" s="121"/>
      <c r="H20" s="121"/>
      <c r="I20" s="121"/>
      <c r="J20" s="121"/>
    </row>
    <row r="21" spans="1:10" ht="15" x14ac:dyDescent="0.25">
      <c r="A21" s="5" t="s">
        <v>75</v>
      </c>
      <c r="B21" s="5" t="s">
        <v>109</v>
      </c>
      <c r="C21" s="120"/>
      <c r="D21" s="128" t="s">
        <v>0</v>
      </c>
      <c r="E21" s="128" t="s">
        <v>0</v>
      </c>
      <c r="F21" s="121" t="s">
        <v>0</v>
      </c>
      <c r="G21" s="121"/>
      <c r="H21" s="121"/>
      <c r="I21" s="121"/>
      <c r="J21" s="121"/>
    </row>
    <row r="22" spans="1:10" x14ac:dyDescent="0.2">
      <c r="A22" s="2" t="s">
        <v>484</v>
      </c>
      <c r="B22" s="2" t="s">
        <v>485</v>
      </c>
      <c r="C22" s="120"/>
      <c r="D22" s="128" t="s">
        <v>46</v>
      </c>
      <c r="E22" s="128" t="s">
        <v>46</v>
      </c>
      <c r="F22" s="121" t="s">
        <v>46</v>
      </c>
      <c r="G22" s="121" t="s">
        <v>46</v>
      </c>
      <c r="H22" s="121" t="s">
        <v>46</v>
      </c>
      <c r="I22" s="121" t="s">
        <v>46</v>
      </c>
      <c r="J22" s="121">
        <v>-29</v>
      </c>
    </row>
    <row r="23" spans="1:10" x14ac:dyDescent="0.2">
      <c r="A23" s="2" t="s">
        <v>76</v>
      </c>
      <c r="B23" s="2" t="s">
        <v>106</v>
      </c>
      <c r="C23" s="120"/>
      <c r="D23" s="128">
        <v>-1024</v>
      </c>
      <c r="E23" s="128">
        <v>-922</v>
      </c>
      <c r="F23" s="121">
        <v>-863</v>
      </c>
      <c r="G23" s="121">
        <v>-990</v>
      </c>
      <c r="H23" s="121">
        <v>-907</v>
      </c>
      <c r="I23" s="121">
        <v>-674</v>
      </c>
      <c r="J23" s="121">
        <v>-720</v>
      </c>
    </row>
    <row r="24" spans="1:10" x14ac:dyDescent="0.2">
      <c r="A24" s="2" t="s">
        <v>77</v>
      </c>
      <c r="B24" s="2" t="s">
        <v>107</v>
      </c>
      <c r="C24" s="120"/>
      <c r="D24" s="128">
        <v>680</v>
      </c>
      <c r="E24" s="128">
        <v>894</v>
      </c>
      <c r="F24" s="121">
        <v>124</v>
      </c>
      <c r="G24" s="121" t="s">
        <v>46</v>
      </c>
      <c r="H24" s="121" t="s">
        <v>46</v>
      </c>
      <c r="I24" s="121">
        <v>390</v>
      </c>
      <c r="J24" s="121">
        <v>286</v>
      </c>
    </row>
    <row r="25" spans="1:10" x14ac:dyDescent="0.2">
      <c r="A25" s="2" t="s">
        <v>78</v>
      </c>
      <c r="B25" s="2" t="s">
        <v>108</v>
      </c>
      <c r="C25" s="120"/>
      <c r="D25" s="128">
        <v>-3762</v>
      </c>
      <c r="E25" s="128">
        <v>-1465</v>
      </c>
      <c r="F25" s="121">
        <v>-901</v>
      </c>
      <c r="G25" s="121">
        <v>-482</v>
      </c>
      <c r="H25" s="121">
        <v>-689</v>
      </c>
      <c r="I25" s="121">
        <v>-4901</v>
      </c>
      <c r="J25" s="121">
        <v>-1725</v>
      </c>
    </row>
    <row r="26" spans="1:10" x14ac:dyDescent="0.2">
      <c r="A26" s="2" t="s">
        <v>79</v>
      </c>
      <c r="B26" s="2" t="s">
        <v>486</v>
      </c>
      <c r="C26" s="120"/>
      <c r="D26" s="128">
        <v>-15</v>
      </c>
      <c r="E26" s="128">
        <v>12.000999999999999</v>
      </c>
      <c r="F26" s="121">
        <v>3</v>
      </c>
      <c r="G26" s="121">
        <v>-49</v>
      </c>
      <c r="H26" s="121">
        <v>-2</v>
      </c>
      <c r="I26" s="121">
        <v>-3</v>
      </c>
      <c r="J26" s="121">
        <f>9-11</f>
        <v>-2</v>
      </c>
    </row>
    <row r="27" spans="1:10" ht="15" x14ac:dyDescent="0.25">
      <c r="A27" s="7" t="s">
        <v>80</v>
      </c>
      <c r="B27" s="7" t="s">
        <v>110</v>
      </c>
      <c r="C27" s="122"/>
      <c r="D27" s="165">
        <v>-4121</v>
      </c>
      <c r="E27" s="165">
        <v>-1480.999</v>
      </c>
      <c r="F27" s="123">
        <v>-1637</v>
      </c>
      <c r="G27" s="123">
        <v>-1521</v>
      </c>
      <c r="H27" s="123">
        <v>-1598</v>
      </c>
      <c r="I27" s="123">
        <v>-5188</v>
      </c>
      <c r="J27" s="123">
        <v>-2190</v>
      </c>
    </row>
    <row r="28" spans="1:10" x14ac:dyDescent="0.2">
      <c r="A28" s="2" t="s">
        <v>0</v>
      </c>
      <c r="C28" s="149"/>
      <c r="D28" s="129" t="s">
        <v>0</v>
      </c>
      <c r="E28" s="129" t="s">
        <v>0</v>
      </c>
      <c r="F28" s="150" t="s">
        <v>0</v>
      </c>
      <c r="G28" s="150"/>
      <c r="H28" s="150"/>
      <c r="I28" s="150"/>
      <c r="J28" s="150"/>
    </row>
    <row r="29" spans="1:10" ht="15" x14ac:dyDescent="0.25">
      <c r="A29" s="5" t="s">
        <v>81</v>
      </c>
      <c r="B29" s="5" t="s">
        <v>112</v>
      </c>
      <c r="C29" s="120"/>
      <c r="D29" s="128" t="s">
        <v>0</v>
      </c>
      <c r="E29" s="128" t="s">
        <v>0</v>
      </c>
      <c r="F29" s="121" t="s">
        <v>0</v>
      </c>
      <c r="G29" s="121"/>
      <c r="H29" s="121"/>
      <c r="I29" s="121"/>
      <c r="J29" s="121"/>
    </row>
    <row r="30" spans="1:10" x14ac:dyDescent="0.2">
      <c r="A30" s="2" t="s">
        <v>487</v>
      </c>
      <c r="B30" s="2" t="s">
        <v>488</v>
      </c>
      <c r="C30" s="120"/>
      <c r="D30" s="128">
        <v>2000</v>
      </c>
      <c r="E30" s="128" t="s">
        <v>46</v>
      </c>
      <c r="F30" s="121" t="s">
        <v>46</v>
      </c>
      <c r="G30" s="121" t="s">
        <v>46</v>
      </c>
      <c r="H30" s="121" t="s">
        <v>46</v>
      </c>
      <c r="I30" s="121">
        <v>3049</v>
      </c>
      <c r="J30" s="121" t="s">
        <v>46</v>
      </c>
    </row>
    <row r="31" spans="1:10" x14ac:dyDescent="0.2">
      <c r="A31" s="2" t="s">
        <v>489</v>
      </c>
      <c r="B31" s="2" t="s">
        <v>490</v>
      </c>
      <c r="C31" s="120"/>
      <c r="D31" s="128">
        <v>-28</v>
      </c>
      <c r="E31" s="128" t="s">
        <v>46</v>
      </c>
      <c r="F31" s="121" t="s">
        <v>46</v>
      </c>
      <c r="G31" s="121" t="s">
        <v>46</v>
      </c>
      <c r="H31" s="121" t="s">
        <v>46</v>
      </c>
      <c r="I31" s="121">
        <v>-39</v>
      </c>
      <c r="J31" s="121">
        <v>-1</v>
      </c>
    </row>
    <row r="32" spans="1:10" x14ac:dyDescent="0.2">
      <c r="A32" s="2" t="s">
        <v>82</v>
      </c>
      <c r="B32" s="2" t="s">
        <v>113</v>
      </c>
      <c r="C32" s="120"/>
      <c r="D32" s="128">
        <v>20760</v>
      </c>
      <c r="E32" s="128">
        <v>12944</v>
      </c>
      <c r="F32" s="121">
        <v>12811</v>
      </c>
      <c r="G32" s="121">
        <v>8196</v>
      </c>
      <c r="H32" s="121">
        <v>9755</v>
      </c>
      <c r="I32" s="121">
        <v>12565</v>
      </c>
      <c r="J32" s="121">
        <v>7164</v>
      </c>
    </row>
    <row r="33" spans="1:11" x14ac:dyDescent="0.2">
      <c r="A33" s="2" t="s">
        <v>83</v>
      </c>
      <c r="B33" s="2" t="s">
        <v>114</v>
      </c>
      <c r="C33" s="120"/>
      <c r="D33" s="128">
        <v>-19283</v>
      </c>
      <c r="E33" s="128">
        <v>-14168</v>
      </c>
      <c r="F33" s="121">
        <v>-13601</v>
      </c>
      <c r="G33" s="121">
        <v>-8088</v>
      </c>
      <c r="H33" s="121">
        <v>-6664</v>
      </c>
      <c r="I33" s="121">
        <v>-11584</v>
      </c>
      <c r="J33" s="121">
        <v>-6258</v>
      </c>
    </row>
    <row r="34" spans="1:11" x14ac:dyDescent="0.2">
      <c r="A34" s="2" t="s">
        <v>84</v>
      </c>
      <c r="B34" s="2" t="s">
        <v>115</v>
      </c>
      <c r="C34" s="120"/>
      <c r="D34" s="128">
        <v>-17</v>
      </c>
      <c r="E34" s="128">
        <v>-17</v>
      </c>
      <c r="F34" s="121">
        <v>-16</v>
      </c>
      <c r="G34" s="121">
        <v>-15</v>
      </c>
      <c r="H34" s="121">
        <v>-20</v>
      </c>
      <c r="I34" s="121">
        <v>-11</v>
      </c>
      <c r="J34" s="121">
        <v>-10</v>
      </c>
    </row>
    <row r="35" spans="1:11" x14ac:dyDescent="0.2">
      <c r="A35" s="2" t="s">
        <v>85</v>
      </c>
      <c r="B35" s="2" t="s">
        <v>116</v>
      </c>
      <c r="C35" s="120"/>
      <c r="D35" s="128">
        <v>-735</v>
      </c>
      <c r="E35" s="128">
        <v>-460</v>
      </c>
      <c r="F35" s="121" t="s">
        <v>46</v>
      </c>
      <c r="G35" s="121" t="s">
        <v>46</v>
      </c>
      <c r="H35" s="121" t="s">
        <v>46</v>
      </c>
      <c r="I35" s="121">
        <v>-787</v>
      </c>
      <c r="J35" s="121">
        <v>-737</v>
      </c>
    </row>
    <row r="36" spans="1:11" ht="15" x14ac:dyDescent="0.25">
      <c r="A36" s="7" t="s">
        <v>86</v>
      </c>
      <c r="B36" s="7" t="s">
        <v>117</v>
      </c>
      <c r="C36" s="122"/>
      <c r="D36" s="165">
        <v>2697</v>
      </c>
      <c r="E36" s="165">
        <v>-1701</v>
      </c>
      <c r="F36" s="123">
        <v>-806</v>
      </c>
      <c r="G36" s="123">
        <v>93</v>
      </c>
      <c r="H36" s="123">
        <v>3071</v>
      </c>
      <c r="I36" s="123">
        <v>3193</v>
      </c>
      <c r="J36" s="123">
        <v>158</v>
      </c>
    </row>
    <row r="37" spans="1:11" x14ac:dyDescent="0.2">
      <c r="A37" s="2" t="s">
        <v>0</v>
      </c>
      <c r="C37" s="120"/>
      <c r="D37" s="128" t="s">
        <v>0</v>
      </c>
      <c r="E37" s="128" t="s">
        <v>0</v>
      </c>
      <c r="F37" s="121" t="s">
        <v>0</v>
      </c>
      <c r="G37" s="121"/>
      <c r="H37" s="121"/>
      <c r="I37" s="121"/>
      <c r="J37" s="121"/>
    </row>
    <row r="38" spans="1:11" ht="15" x14ac:dyDescent="0.25">
      <c r="A38" s="5" t="s">
        <v>87</v>
      </c>
      <c r="B38" s="5" t="s">
        <v>118</v>
      </c>
      <c r="C38" s="126"/>
      <c r="D38" s="167">
        <v>402</v>
      </c>
      <c r="E38" s="167">
        <v>-989</v>
      </c>
      <c r="F38" s="127">
        <v>-66</v>
      </c>
      <c r="G38" s="127">
        <v>-998</v>
      </c>
      <c r="H38" s="127">
        <v>1933</v>
      </c>
      <c r="I38" s="127">
        <v>-61</v>
      </c>
      <c r="J38" s="127">
        <v>-322</v>
      </c>
      <c r="K38" s="5"/>
    </row>
    <row r="39" spans="1:11" x14ac:dyDescent="0.2">
      <c r="A39" s="2" t="s">
        <v>88</v>
      </c>
      <c r="B39" s="2" t="s">
        <v>119</v>
      </c>
      <c r="C39" s="120"/>
      <c r="D39" s="128">
        <v>769</v>
      </c>
      <c r="E39" s="128">
        <v>1630</v>
      </c>
      <c r="F39" s="121">
        <v>1593</v>
      </c>
      <c r="G39" s="121">
        <v>2622</v>
      </c>
      <c r="H39" s="121">
        <v>632</v>
      </c>
      <c r="I39" s="121">
        <v>674</v>
      </c>
      <c r="J39" s="121">
        <v>999</v>
      </c>
    </row>
    <row r="40" spans="1:11" x14ac:dyDescent="0.2">
      <c r="A40" s="2" t="s">
        <v>89</v>
      </c>
      <c r="B40" s="2" t="s">
        <v>120</v>
      </c>
      <c r="C40" s="120"/>
      <c r="D40" s="128">
        <v>115</v>
      </c>
      <c r="E40" s="128">
        <v>129</v>
      </c>
      <c r="F40" s="121">
        <v>103</v>
      </c>
      <c r="G40" s="121">
        <v>-31</v>
      </c>
      <c r="H40" s="121">
        <v>57</v>
      </c>
      <c r="I40" s="121">
        <v>19</v>
      </c>
      <c r="J40" s="121">
        <v>-3</v>
      </c>
    </row>
    <row r="41" spans="1:11" ht="15" x14ac:dyDescent="0.25">
      <c r="A41" s="5" t="s">
        <v>90</v>
      </c>
      <c r="B41" s="5" t="s">
        <v>121</v>
      </c>
      <c r="C41" s="126"/>
      <c r="D41" s="167">
        <v>1286</v>
      </c>
      <c r="E41" s="167">
        <v>769</v>
      </c>
      <c r="F41" s="127">
        <v>1630</v>
      </c>
      <c r="G41" s="127">
        <v>1593</v>
      </c>
      <c r="H41" s="127">
        <v>2622</v>
      </c>
      <c r="I41" s="127">
        <v>632</v>
      </c>
      <c r="J41" s="127">
        <v>674</v>
      </c>
      <c r="K41" s="132"/>
    </row>
    <row r="42" spans="1:11" x14ac:dyDescent="0.2">
      <c r="A42" s="2" t="s">
        <v>0</v>
      </c>
      <c r="C42" s="120"/>
      <c r="D42" s="128" t="s">
        <v>0</v>
      </c>
      <c r="E42" s="128" t="s">
        <v>0</v>
      </c>
      <c r="F42" s="121" t="s">
        <v>0</v>
      </c>
      <c r="G42" s="121"/>
      <c r="H42" s="121"/>
      <c r="I42" s="121"/>
      <c r="J42" s="121"/>
    </row>
    <row r="43" spans="1:11" ht="15" x14ac:dyDescent="0.25">
      <c r="A43" s="5" t="s">
        <v>91</v>
      </c>
      <c r="B43" s="5" t="s">
        <v>122</v>
      </c>
      <c r="C43" s="120"/>
      <c r="D43" s="128" t="s">
        <v>0</v>
      </c>
      <c r="E43" s="128" t="s">
        <v>0</v>
      </c>
      <c r="F43" s="121" t="s">
        <v>0</v>
      </c>
      <c r="G43" s="121"/>
      <c r="H43" s="121"/>
      <c r="I43" s="121"/>
      <c r="J43" s="121"/>
    </row>
    <row r="44" spans="1:11" x14ac:dyDescent="0.2">
      <c r="A44" s="2" t="s">
        <v>92</v>
      </c>
      <c r="B44" s="2" t="s">
        <v>491</v>
      </c>
      <c r="C44" s="120"/>
      <c r="D44" s="128">
        <v>27</v>
      </c>
      <c r="E44" s="128">
        <v>31</v>
      </c>
      <c r="F44" s="121">
        <v>19</v>
      </c>
      <c r="G44" s="121">
        <v>4</v>
      </c>
      <c r="H44" s="121">
        <v>2</v>
      </c>
      <c r="I44" s="121">
        <v>1</v>
      </c>
      <c r="J44" s="121">
        <v>1</v>
      </c>
    </row>
    <row r="45" spans="1:11" x14ac:dyDescent="0.2">
      <c r="A45" s="2" t="s">
        <v>93</v>
      </c>
      <c r="B45" s="2" t="s">
        <v>123</v>
      </c>
      <c r="C45" s="120"/>
      <c r="D45" s="128">
        <v>-1492</v>
      </c>
      <c r="E45" s="128">
        <v>-1243</v>
      </c>
      <c r="F45" s="121">
        <v>-893</v>
      </c>
      <c r="G45" s="121">
        <v>-841</v>
      </c>
      <c r="H45" s="121">
        <v>-819</v>
      </c>
      <c r="I45" s="121">
        <v>-782</v>
      </c>
      <c r="J45" s="121">
        <v>-723</v>
      </c>
    </row>
    <row r="46" spans="1:11" x14ac:dyDescent="0.2">
      <c r="A46" s="2" t="s">
        <v>11</v>
      </c>
      <c r="B46" s="2" t="s">
        <v>124</v>
      </c>
      <c r="C46" s="120"/>
      <c r="D46" s="128">
        <v>-119</v>
      </c>
      <c r="E46" s="128">
        <v>-108</v>
      </c>
      <c r="F46" s="121">
        <v>-95</v>
      </c>
      <c r="G46" s="121">
        <v>-88</v>
      </c>
      <c r="H46" s="121">
        <v>-86</v>
      </c>
      <c r="I46" s="121">
        <v>-81</v>
      </c>
      <c r="J46" s="121" t="s">
        <v>46</v>
      </c>
    </row>
    <row r="47" spans="1:11" x14ac:dyDescent="0.2">
      <c r="A47" s="2" t="s">
        <v>0</v>
      </c>
      <c r="C47" s="120"/>
      <c r="D47" s="128"/>
      <c r="E47" s="128" t="s">
        <v>0</v>
      </c>
      <c r="F47" s="121" t="s">
        <v>0</v>
      </c>
      <c r="G47" s="121"/>
      <c r="H47" s="121"/>
      <c r="I47" s="121"/>
      <c r="J47" s="121"/>
    </row>
    <row r="48" spans="1:11" ht="15" x14ac:dyDescent="0.25">
      <c r="A48" s="5" t="s">
        <v>94</v>
      </c>
      <c r="B48" s="5" t="s">
        <v>125</v>
      </c>
      <c r="C48" s="126"/>
      <c r="D48" s="167">
        <v>1286</v>
      </c>
      <c r="E48" s="167">
        <v>769</v>
      </c>
      <c r="F48" s="127">
        <v>1630</v>
      </c>
      <c r="G48" s="127">
        <v>1593</v>
      </c>
      <c r="H48" s="127">
        <v>2622</v>
      </c>
      <c r="I48" s="127">
        <v>632</v>
      </c>
      <c r="J48" s="127">
        <v>674</v>
      </c>
    </row>
    <row r="49" spans="1:10" x14ac:dyDescent="0.2">
      <c r="A49" s="8" t="s">
        <v>95</v>
      </c>
      <c r="B49" s="8" t="s">
        <v>126</v>
      </c>
      <c r="C49" s="151"/>
      <c r="D49" s="8" t="s">
        <v>0</v>
      </c>
      <c r="E49" s="8" t="s">
        <v>0</v>
      </c>
      <c r="F49" s="8" t="s">
        <v>0</v>
      </c>
      <c r="G49" s="8"/>
      <c r="H49" s="8"/>
      <c r="I49" s="8"/>
      <c r="J4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4FE9-9C7B-481E-955F-E95A938CE2F4}">
  <sheetPr>
    <tabColor rgb="FFFFFF00"/>
  </sheetPr>
  <dimension ref="A1:S94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5.28515625" style="2" customWidth="1"/>
    <col min="2" max="2" width="56.42578125" style="2" customWidth="1"/>
    <col min="3" max="3" width="15.28515625" style="2" customWidth="1"/>
    <col min="4" max="5" width="15.28515625" style="2" customWidth="1" outlineLevel="1"/>
    <col min="6" max="10" width="10.42578125" style="2" bestFit="1" customWidth="1" outlineLevel="1"/>
    <col min="11" max="16384" width="9.140625" style="2"/>
  </cols>
  <sheetData>
    <row r="1" spans="1:19" ht="18" x14ac:dyDescent="0.25">
      <c r="A1" s="3" t="s">
        <v>152</v>
      </c>
    </row>
    <row r="3" spans="1:19" ht="18" x14ac:dyDescent="0.25">
      <c r="A3" s="3" t="s">
        <v>44</v>
      </c>
      <c r="B3" s="3" t="s">
        <v>45</v>
      </c>
    </row>
    <row r="4" spans="1:19" ht="18" x14ac:dyDescent="0.25">
      <c r="A4" s="3"/>
      <c r="B4" s="3"/>
    </row>
    <row r="5" spans="1:19" ht="15" x14ac:dyDescent="0.25">
      <c r="A5" s="4" t="s">
        <v>1</v>
      </c>
      <c r="B5" s="4" t="s">
        <v>0</v>
      </c>
      <c r="C5" s="119">
        <v>2025</v>
      </c>
      <c r="D5" s="4">
        <v>2024</v>
      </c>
      <c r="E5" s="4">
        <v>2023</v>
      </c>
      <c r="F5" s="4">
        <v>2022</v>
      </c>
      <c r="G5" s="4">
        <v>2021</v>
      </c>
      <c r="H5" s="4">
        <v>2020</v>
      </c>
      <c r="I5" s="4">
        <v>2019</v>
      </c>
      <c r="J5" s="4">
        <v>2018</v>
      </c>
      <c r="K5" s="5"/>
      <c r="L5" s="5"/>
      <c r="M5" s="5"/>
      <c r="N5" s="5"/>
      <c r="O5" s="5"/>
      <c r="P5" s="5"/>
      <c r="Q5" s="5"/>
      <c r="R5" s="5"/>
    </row>
    <row r="6" spans="1:19" ht="15" x14ac:dyDescent="0.25">
      <c r="A6" s="5" t="s">
        <v>24</v>
      </c>
      <c r="B6" s="5" t="s">
        <v>130</v>
      </c>
      <c r="C6" s="9" t="s">
        <v>0</v>
      </c>
      <c r="D6" s="10" t="s">
        <v>0</v>
      </c>
      <c r="E6" s="10" t="s">
        <v>0</v>
      </c>
      <c r="F6" s="10" t="s">
        <v>0</v>
      </c>
      <c r="G6" s="10"/>
      <c r="H6" s="10"/>
      <c r="I6" s="10"/>
      <c r="J6" s="10"/>
      <c r="K6" s="5"/>
      <c r="L6" s="5"/>
      <c r="M6" s="5"/>
      <c r="N6" s="5"/>
      <c r="O6" s="5"/>
      <c r="P6" s="5"/>
      <c r="Q6" s="5"/>
      <c r="R6" s="5"/>
    </row>
    <row r="7" spans="1:19" ht="15" x14ac:dyDescent="0.25">
      <c r="A7" s="5" t="s">
        <v>406</v>
      </c>
      <c r="B7" s="5" t="s">
        <v>407</v>
      </c>
      <c r="C7" s="11" t="s">
        <v>0</v>
      </c>
      <c r="D7" s="12" t="s">
        <v>0</v>
      </c>
      <c r="E7" s="12" t="s">
        <v>0</v>
      </c>
      <c r="F7" s="12" t="s">
        <v>0</v>
      </c>
      <c r="G7" s="12"/>
      <c r="H7" s="12"/>
      <c r="I7" s="12"/>
      <c r="J7" s="12"/>
    </row>
    <row r="8" spans="1:19" x14ac:dyDescent="0.2">
      <c r="A8" s="2" t="s">
        <v>39</v>
      </c>
      <c r="B8" s="2" t="s">
        <v>408</v>
      </c>
      <c r="C8" s="137"/>
      <c r="D8" s="169">
        <v>12123</v>
      </c>
      <c r="E8" s="169">
        <v>8273</v>
      </c>
      <c r="F8" s="138">
        <v>7306</v>
      </c>
      <c r="G8" s="138">
        <v>7450</v>
      </c>
      <c r="H8" s="138">
        <v>6872</v>
      </c>
      <c r="I8" s="138">
        <v>6307</v>
      </c>
      <c r="J8" s="138">
        <v>5326</v>
      </c>
    </row>
    <row r="9" spans="1:19" x14ac:dyDescent="0.2">
      <c r="A9" s="2" t="s">
        <v>409</v>
      </c>
      <c r="B9" s="2" t="s">
        <v>410</v>
      </c>
      <c r="C9" s="137"/>
      <c r="D9" s="169">
        <v>522</v>
      </c>
      <c r="E9" s="169">
        <v>580</v>
      </c>
      <c r="F9" s="138">
        <v>683</v>
      </c>
      <c r="G9" s="138">
        <v>581</v>
      </c>
      <c r="H9" s="138">
        <v>502</v>
      </c>
      <c r="I9" s="138">
        <v>554</v>
      </c>
      <c r="J9" s="138">
        <v>484</v>
      </c>
    </row>
    <row r="10" spans="1:19" x14ac:dyDescent="0.2">
      <c r="A10" s="2" t="s">
        <v>40</v>
      </c>
      <c r="B10" s="2" t="s">
        <v>411</v>
      </c>
      <c r="C10" s="137"/>
      <c r="D10" s="169">
        <v>60270</v>
      </c>
      <c r="E10" s="169">
        <v>57226</v>
      </c>
      <c r="F10" s="138">
        <v>57563</v>
      </c>
      <c r="G10" s="138">
        <v>52215</v>
      </c>
      <c r="H10" s="138">
        <v>50181</v>
      </c>
      <c r="I10" s="138">
        <v>53697</v>
      </c>
      <c r="J10" s="138">
        <v>47139</v>
      </c>
    </row>
    <row r="11" spans="1:19" ht="28.5" x14ac:dyDescent="0.2">
      <c r="A11" s="13" t="s">
        <v>412</v>
      </c>
      <c r="B11" s="13" t="s">
        <v>413</v>
      </c>
      <c r="C11" s="139"/>
      <c r="D11" s="170" t="s">
        <v>46</v>
      </c>
      <c r="E11" s="170" t="s">
        <v>46</v>
      </c>
      <c r="F11" s="140" t="s">
        <v>46</v>
      </c>
      <c r="G11" s="138">
        <v>233</v>
      </c>
      <c r="H11" s="138">
        <v>189</v>
      </c>
      <c r="I11" s="138" t="s">
        <v>46</v>
      </c>
      <c r="J11" s="138" t="s">
        <v>46</v>
      </c>
    </row>
    <row r="12" spans="1:19" x14ac:dyDescent="0.2">
      <c r="A12" s="2" t="s">
        <v>26</v>
      </c>
      <c r="B12" s="2" t="s">
        <v>131</v>
      </c>
      <c r="C12" s="137"/>
      <c r="D12" s="169">
        <v>3156</v>
      </c>
      <c r="E12" s="169">
        <v>2848</v>
      </c>
      <c r="F12" s="138">
        <v>3218</v>
      </c>
      <c r="G12" s="138">
        <v>3039</v>
      </c>
      <c r="H12" s="138">
        <v>2926</v>
      </c>
      <c r="I12" s="138">
        <v>2894</v>
      </c>
      <c r="J12" s="138" t="s">
        <v>46</v>
      </c>
    </row>
    <row r="13" spans="1:19" x14ac:dyDescent="0.2">
      <c r="A13" s="2" t="s">
        <v>28</v>
      </c>
      <c r="B13" s="2" t="s">
        <v>132</v>
      </c>
      <c r="C13" s="137"/>
      <c r="D13" s="169">
        <v>347</v>
      </c>
      <c r="E13" s="169">
        <v>340</v>
      </c>
      <c r="F13" s="138">
        <v>305</v>
      </c>
      <c r="G13" s="138">
        <v>249</v>
      </c>
      <c r="H13" s="138">
        <v>631</v>
      </c>
      <c r="I13" s="138">
        <v>383</v>
      </c>
      <c r="J13" s="138">
        <v>465</v>
      </c>
    </row>
    <row r="14" spans="1:19" x14ac:dyDescent="0.2">
      <c r="A14" s="2" t="s">
        <v>414</v>
      </c>
      <c r="B14" s="2" t="s">
        <v>415</v>
      </c>
      <c r="C14" s="137"/>
      <c r="D14" s="169">
        <v>1139</v>
      </c>
      <c r="E14" s="169">
        <v>1535</v>
      </c>
      <c r="F14" s="138">
        <v>2374</v>
      </c>
      <c r="G14" s="138">
        <v>203</v>
      </c>
      <c r="H14" s="138">
        <v>43</v>
      </c>
      <c r="I14" s="138">
        <v>117</v>
      </c>
      <c r="J14" s="138">
        <v>12</v>
      </c>
    </row>
    <row r="15" spans="1:19" x14ac:dyDescent="0.2">
      <c r="A15" s="2" t="s">
        <v>416</v>
      </c>
      <c r="B15" s="2" t="s">
        <v>133</v>
      </c>
      <c r="C15" s="137"/>
      <c r="D15" s="169">
        <v>93</v>
      </c>
      <c r="E15" s="169">
        <v>77</v>
      </c>
      <c r="F15" s="138">
        <v>88</v>
      </c>
      <c r="G15" s="138">
        <v>86</v>
      </c>
      <c r="H15" s="138">
        <v>36</v>
      </c>
      <c r="I15" s="138">
        <v>34</v>
      </c>
      <c r="J15" s="138">
        <v>31</v>
      </c>
    </row>
    <row r="16" spans="1:19" ht="15" x14ac:dyDescent="0.25">
      <c r="A16" s="7" t="s">
        <v>417</v>
      </c>
      <c r="B16" s="7" t="s">
        <v>418</v>
      </c>
      <c r="C16" s="141"/>
      <c r="D16" s="171">
        <v>77650</v>
      </c>
      <c r="E16" s="171">
        <v>70879</v>
      </c>
      <c r="F16" s="142">
        <v>71537</v>
      </c>
      <c r="G16" s="142">
        <v>64056</v>
      </c>
      <c r="H16" s="142">
        <v>61380</v>
      </c>
      <c r="I16" s="142">
        <v>63986</v>
      </c>
      <c r="J16" s="142">
        <v>53457</v>
      </c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">
      <c r="A17" s="2" t="s">
        <v>0</v>
      </c>
      <c r="B17" s="2" t="s">
        <v>0</v>
      </c>
      <c r="C17" s="137"/>
      <c r="D17" s="169" t="s">
        <v>0</v>
      </c>
      <c r="E17" s="169" t="s">
        <v>0</v>
      </c>
      <c r="F17" s="138" t="s">
        <v>0</v>
      </c>
      <c r="G17" s="138"/>
      <c r="H17" s="138"/>
      <c r="I17" s="138"/>
      <c r="J17" s="138"/>
    </row>
    <row r="18" spans="1:19" ht="15" x14ac:dyDescent="0.25">
      <c r="A18" s="5" t="s">
        <v>41</v>
      </c>
      <c r="B18" s="5" t="s">
        <v>134</v>
      </c>
      <c r="C18" s="137"/>
      <c r="D18" s="169" t="s">
        <v>0</v>
      </c>
      <c r="E18" s="169" t="s">
        <v>0</v>
      </c>
      <c r="F18" s="138" t="s">
        <v>0</v>
      </c>
      <c r="G18" s="138"/>
      <c r="H18" s="138"/>
      <c r="I18" s="138"/>
      <c r="J18" s="138"/>
    </row>
    <row r="19" spans="1:19" x14ac:dyDescent="0.2">
      <c r="A19" s="2" t="s">
        <v>419</v>
      </c>
      <c r="B19" s="2" t="s">
        <v>420</v>
      </c>
      <c r="C19" s="137"/>
      <c r="D19" s="169">
        <v>8</v>
      </c>
      <c r="E19" s="169">
        <v>16</v>
      </c>
      <c r="F19" s="138">
        <v>17</v>
      </c>
      <c r="G19" s="138">
        <v>12</v>
      </c>
      <c r="H19" s="138">
        <v>9</v>
      </c>
      <c r="I19" s="138">
        <v>14</v>
      </c>
      <c r="J19" s="138">
        <v>20</v>
      </c>
    </row>
    <row r="20" spans="1:19" x14ac:dyDescent="0.2">
      <c r="A20" s="2" t="s">
        <v>421</v>
      </c>
      <c r="B20" s="2" t="s">
        <v>422</v>
      </c>
      <c r="C20" s="137"/>
      <c r="D20" s="169">
        <v>266</v>
      </c>
      <c r="E20" s="169">
        <v>173</v>
      </c>
      <c r="F20" s="138">
        <v>147</v>
      </c>
      <c r="G20" s="138">
        <v>64</v>
      </c>
      <c r="H20" s="138">
        <v>95</v>
      </c>
      <c r="I20" s="138">
        <v>106</v>
      </c>
      <c r="J20" s="138">
        <v>29</v>
      </c>
    </row>
    <row r="21" spans="1:19" x14ac:dyDescent="0.2">
      <c r="A21" s="2" t="s">
        <v>423</v>
      </c>
      <c r="B21" s="2" t="s">
        <v>424</v>
      </c>
      <c r="C21" s="137"/>
      <c r="D21" s="169">
        <v>419</v>
      </c>
      <c r="E21" s="169">
        <v>445</v>
      </c>
      <c r="F21" s="138">
        <v>600</v>
      </c>
      <c r="G21" s="138">
        <v>269</v>
      </c>
      <c r="H21" s="138">
        <v>180</v>
      </c>
      <c r="I21" s="138">
        <v>367</v>
      </c>
      <c r="J21" s="138">
        <v>326</v>
      </c>
    </row>
    <row r="22" spans="1:19" ht="28.5" x14ac:dyDescent="0.2">
      <c r="A22" s="13" t="s">
        <v>425</v>
      </c>
      <c r="B22" s="13" t="s">
        <v>426</v>
      </c>
      <c r="C22" s="137"/>
      <c r="D22" s="169" t="s">
        <v>46</v>
      </c>
      <c r="E22" s="169" t="s">
        <v>46</v>
      </c>
      <c r="F22" s="138" t="s">
        <v>46</v>
      </c>
      <c r="G22" s="138">
        <v>357</v>
      </c>
      <c r="H22" s="138">
        <v>250</v>
      </c>
      <c r="I22" s="138" t="s">
        <v>46</v>
      </c>
      <c r="J22" s="138" t="s">
        <v>46</v>
      </c>
    </row>
    <row r="23" spans="1:19" x14ac:dyDescent="0.2">
      <c r="A23" s="2" t="s">
        <v>427</v>
      </c>
      <c r="B23" s="2" t="s">
        <v>428</v>
      </c>
      <c r="C23" s="137"/>
      <c r="D23" s="169">
        <v>659</v>
      </c>
      <c r="E23" s="169">
        <v>648</v>
      </c>
      <c r="F23" s="138">
        <v>587</v>
      </c>
      <c r="G23" s="138">
        <v>296</v>
      </c>
      <c r="H23" s="138">
        <v>110</v>
      </c>
      <c r="I23" s="138">
        <v>288</v>
      </c>
      <c r="J23" s="138">
        <v>305</v>
      </c>
    </row>
    <row r="24" spans="1:19" x14ac:dyDescent="0.2">
      <c r="A24" s="2" t="s">
        <v>429</v>
      </c>
      <c r="B24" s="2" t="s">
        <v>430</v>
      </c>
      <c r="C24" s="137"/>
      <c r="D24" s="169">
        <v>380</v>
      </c>
      <c r="E24" s="169">
        <v>207</v>
      </c>
      <c r="F24" s="138">
        <v>225</v>
      </c>
      <c r="G24" s="138">
        <v>154</v>
      </c>
      <c r="H24" s="138">
        <v>169</v>
      </c>
      <c r="I24" s="138">
        <v>250</v>
      </c>
      <c r="J24" s="138">
        <v>215</v>
      </c>
    </row>
    <row r="25" spans="1:19" x14ac:dyDescent="0.2">
      <c r="A25" s="2" t="s">
        <v>29</v>
      </c>
      <c r="B25" s="2" t="s">
        <v>135</v>
      </c>
      <c r="C25" s="137"/>
      <c r="D25" s="169">
        <v>1286</v>
      </c>
      <c r="E25" s="169">
        <v>769</v>
      </c>
      <c r="F25" s="138">
        <v>1630</v>
      </c>
      <c r="G25" s="138">
        <v>1593</v>
      </c>
      <c r="H25" s="138">
        <v>2622</v>
      </c>
      <c r="I25" s="138">
        <v>632</v>
      </c>
      <c r="J25" s="138">
        <v>674</v>
      </c>
    </row>
    <row r="26" spans="1:19" x14ac:dyDescent="0.2">
      <c r="A26" s="2" t="s">
        <v>431</v>
      </c>
      <c r="B26" s="2" t="s">
        <v>432</v>
      </c>
      <c r="C26" s="137"/>
      <c r="D26" s="169">
        <v>20</v>
      </c>
      <c r="E26" s="169">
        <v>71</v>
      </c>
      <c r="F26" s="138">
        <v>474</v>
      </c>
      <c r="G26" s="138" t="s">
        <v>46</v>
      </c>
      <c r="H26" s="138" t="s">
        <v>46</v>
      </c>
      <c r="I26" s="138" t="s">
        <v>46</v>
      </c>
      <c r="J26" s="138" t="s">
        <v>46</v>
      </c>
    </row>
    <row r="27" spans="1:19" ht="15" x14ac:dyDescent="0.25">
      <c r="A27" s="7" t="s">
        <v>433</v>
      </c>
      <c r="B27" s="7" t="s">
        <v>434</v>
      </c>
      <c r="C27" s="141"/>
      <c r="D27" s="171">
        <v>3038</v>
      </c>
      <c r="E27" s="171">
        <v>2329</v>
      </c>
      <c r="F27" s="142">
        <v>3680</v>
      </c>
      <c r="G27" s="142">
        <v>2745</v>
      </c>
      <c r="H27" s="142">
        <v>3435</v>
      </c>
      <c r="I27" s="142">
        <v>1657</v>
      </c>
      <c r="J27" s="142">
        <v>1559</v>
      </c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">
      <c r="A28" s="2" t="s">
        <v>0</v>
      </c>
      <c r="B28" s="2" t="s">
        <v>0</v>
      </c>
      <c r="C28" s="137"/>
      <c r="D28" s="169" t="s">
        <v>0</v>
      </c>
      <c r="E28" s="169" t="s">
        <v>0</v>
      </c>
      <c r="F28" s="138" t="s">
        <v>0</v>
      </c>
      <c r="G28" s="138"/>
      <c r="H28" s="138"/>
      <c r="I28" s="138"/>
      <c r="J28" s="138"/>
    </row>
    <row r="29" spans="1:19" ht="15" x14ac:dyDescent="0.25">
      <c r="A29" s="5" t="s">
        <v>30</v>
      </c>
      <c r="B29" s="5" t="s">
        <v>136</v>
      </c>
      <c r="C29" s="143"/>
      <c r="D29" s="172">
        <v>80688</v>
      </c>
      <c r="E29" s="172">
        <v>73208</v>
      </c>
      <c r="F29" s="144">
        <v>75217</v>
      </c>
      <c r="G29" s="144">
        <v>66801</v>
      </c>
      <c r="H29" s="144">
        <v>64815</v>
      </c>
      <c r="I29" s="144">
        <v>65643</v>
      </c>
      <c r="J29" s="144">
        <v>55016</v>
      </c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">
      <c r="C30" s="137"/>
      <c r="D30" s="169"/>
      <c r="E30" s="169"/>
      <c r="F30" s="138"/>
      <c r="G30" s="138"/>
      <c r="H30" s="138"/>
      <c r="I30" s="138"/>
      <c r="J30" s="138"/>
    </row>
    <row r="31" spans="1:19" ht="15" x14ac:dyDescent="0.25">
      <c r="A31" s="5" t="s">
        <v>31</v>
      </c>
      <c r="B31" s="5" t="s">
        <v>137</v>
      </c>
      <c r="C31" s="137"/>
      <c r="D31" s="169"/>
      <c r="E31" s="169"/>
      <c r="F31" s="138"/>
      <c r="G31" s="138"/>
      <c r="H31" s="138"/>
      <c r="I31" s="138"/>
      <c r="J31" s="138"/>
    </row>
    <row r="32" spans="1:19" ht="15" x14ac:dyDescent="0.25">
      <c r="A32" s="5" t="s">
        <v>42</v>
      </c>
      <c r="B32" s="5" t="s">
        <v>138</v>
      </c>
      <c r="C32" s="137"/>
      <c r="D32" s="169" t="s">
        <v>0</v>
      </c>
      <c r="E32" s="169" t="s">
        <v>0</v>
      </c>
      <c r="F32" s="138" t="s">
        <v>0</v>
      </c>
      <c r="G32" s="138"/>
      <c r="H32" s="138"/>
      <c r="I32" s="138"/>
      <c r="J32" s="138"/>
    </row>
    <row r="33" spans="1:19" x14ac:dyDescent="0.2">
      <c r="A33" s="2" t="s">
        <v>435</v>
      </c>
      <c r="B33" s="2" t="s">
        <v>436</v>
      </c>
      <c r="C33" s="137"/>
      <c r="D33" s="169">
        <v>488</v>
      </c>
      <c r="E33" s="169">
        <v>460</v>
      </c>
      <c r="F33" s="138">
        <v>460</v>
      </c>
      <c r="G33" s="138">
        <v>460</v>
      </c>
      <c r="H33" s="138">
        <v>460</v>
      </c>
      <c r="I33" s="138">
        <v>460</v>
      </c>
      <c r="J33" s="138">
        <v>419</v>
      </c>
    </row>
    <row r="34" spans="1:19" x14ac:dyDescent="0.2">
      <c r="A34" s="2" t="s">
        <v>437</v>
      </c>
      <c r="B34" s="2" t="s">
        <v>438</v>
      </c>
      <c r="C34" s="137"/>
      <c r="D34" s="169">
        <v>9470</v>
      </c>
      <c r="E34" s="169">
        <v>7525</v>
      </c>
      <c r="F34" s="138">
        <v>7525</v>
      </c>
      <c r="G34" s="138">
        <v>7525</v>
      </c>
      <c r="H34" s="138">
        <v>7525</v>
      </c>
      <c r="I34" s="138">
        <v>7525</v>
      </c>
      <c r="J34" s="138">
        <v>4556</v>
      </c>
    </row>
    <row r="35" spans="1:19" x14ac:dyDescent="0.2">
      <c r="A35" s="2" t="s">
        <v>439</v>
      </c>
      <c r="B35" s="2" t="s">
        <v>440</v>
      </c>
      <c r="C35" s="137"/>
      <c r="D35" s="169">
        <v>2233</v>
      </c>
      <c r="E35" s="169">
        <v>1205</v>
      </c>
      <c r="F35" s="138">
        <v>1318</v>
      </c>
      <c r="G35" s="138">
        <v>13</v>
      </c>
      <c r="H35" s="138">
        <v>-714</v>
      </c>
      <c r="I35" s="138">
        <v>258</v>
      </c>
      <c r="J35" s="138">
        <v>215</v>
      </c>
    </row>
    <row r="36" spans="1:19" x14ac:dyDescent="0.2">
      <c r="A36" s="2" t="s">
        <v>441</v>
      </c>
      <c r="B36" s="2" t="s">
        <v>442</v>
      </c>
      <c r="C36" s="137"/>
      <c r="D36" s="169">
        <v>21337</v>
      </c>
      <c r="E36" s="169">
        <v>20383</v>
      </c>
      <c r="F36" s="138">
        <v>21428</v>
      </c>
      <c r="G36" s="138">
        <v>17215</v>
      </c>
      <c r="H36" s="138">
        <v>16609</v>
      </c>
      <c r="I36" s="138">
        <v>18107</v>
      </c>
      <c r="J36" s="138">
        <v>16188</v>
      </c>
    </row>
    <row r="37" spans="1:19" ht="15" x14ac:dyDescent="0.25">
      <c r="A37" s="7" t="s">
        <v>443</v>
      </c>
      <c r="B37" s="7" t="s">
        <v>444</v>
      </c>
      <c r="C37" s="141"/>
      <c r="D37" s="171">
        <v>33528</v>
      </c>
      <c r="E37" s="171">
        <v>29573</v>
      </c>
      <c r="F37" s="142">
        <v>30731</v>
      </c>
      <c r="G37" s="142">
        <v>25213</v>
      </c>
      <c r="H37" s="142">
        <v>23880</v>
      </c>
      <c r="I37" s="142">
        <v>26350</v>
      </c>
      <c r="J37" s="142">
        <v>21378</v>
      </c>
    </row>
    <row r="38" spans="1:19" x14ac:dyDescent="0.2">
      <c r="A38" s="2" t="s">
        <v>43</v>
      </c>
      <c r="B38" s="2" t="s">
        <v>139</v>
      </c>
      <c r="C38" s="137"/>
      <c r="D38" s="169">
        <v>167</v>
      </c>
      <c r="E38" s="169">
        <v>152</v>
      </c>
      <c r="F38" s="138">
        <v>202</v>
      </c>
      <c r="G38" s="138">
        <v>209</v>
      </c>
      <c r="H38" s="138">
        <v>208</v>
      </c>
      <c r="I38" s="138">
        <v>156</v>
      </c>
      <c r="J38" s="138">
        <v>160</v>
      </c>
    </row>
    <row r="39" spans="1:19" ht="15" x14ac:dyDescent="0.25">
      <c r="A39" s="7" t="s">
        <v>445</v>
      </c>
      <c r="B39" s="7" t="s">
        <v>446</v>
      </c>
      <c r="C39" s="141"/>
      <c r="D39" s="171">
        <v>33695</v>
      </c>
      <c r="E39" s="171">
        <v>29725</v>
      </c>
      <c r="F39" s="142">
        <v>30933</v>
      </c>
      <c r="G39" s="142">
        <v>25422</v>
      </c>
      <c r="H39" s="142">
        <v>24088</v>
      </c>
      <c r="I39" s="142">
        <v>26506</v>
      </c>
      <c r="J39" s="142">
        <v>21538</v>
      </c>
      <c r="K39" s="5"/>
      <c r="L39" s="5"/>
      <c r="M39" s="5"/>
      <c r="N39" s="5"/>
      <c r="O39" s="5"/>
      <c r="P39" s="5"/>
      <c r="Q39" s="5"/>
      <c r="R39" s="5"/>
      <c r="S39" s="5"/>
    </row>
    <row r="40" spans="1:19" x14ac:dyDescent="0.2">
      <c r="A40" s="2" t="s">
        <v>0</v>
      </c>
      <c r="B40" s="2" t="s">
        <v>0</v>
      </c>
      <c r="C40" s="137"/>
      <c r="D40" s="169" t="s">
        <v>0</v>
      </c>
      <c r="E40" s="169" t="s">
        <v>0</v>
      </c>
      <c r="F40" s="138" t="s">
        <v>0</v>
      </c>
      <c r="G40" s="138"/>
      <c r="H40" s="138"/>
      <c r="I40" s="138"/>
      <c r="J40" s="138"/>
    </row>
    <row r="41" spans="1:19" ht="15" x14ac:dyDescent="0.25">
      <c r="A41" s="5" t="s">
        <v>447</v>
      </c>
      <c r="B41" s="5" t="s">
        <v>448</v>
      </c>
      <c r="C41" s="137"/>
      <c r="D41" s="169" t="s">
        <v>0</v>
      </c>
      <c r="E41" s="169" t="s">
        <v>0</v>
      </c>
      <c r="F41" s="138" t="s">
        <v>0</v>
      </c>
      <c r="G41" s="138"/>
      <c r="H41" s="138"/>
      <c r="I41" s="138"/>
      <c r="J41" s="138"/>
    </row>
    <row r="42" spans="1:19" ht="15" x14ac:dyDescent="0.25">
      <c r="A42" s="5" t="s">
        <v>449</v>
      </c>
      <c r="B42" s="5" t="s">
        <v>450</v>
      </c>
      <c r="C42" s="137"/>
      <c r="D42" s="169" t="s">
        <v>0</v>
      </c>
      <c r="E42" s="169" t="s">
        <v>0</v>
      </c>
      <c r="F42" s="138" t="s">
        <v>0</v>
      </c>
      <c r="G42" s="138"/>
      <c r="H42" s="138"/>
      <c r="I42" s="138"/>
      <c r="J42" s="138"/>
    </row>
    <row r="43" spans="1:19" x14ac:dyDescent="0.2">
      <c r="A43" s="2" t="s">
        <v>451</v>
      </c>
      <c r="B43" s="2" t="s">
        <v>452</v>
      </c>
      <c r="C43" s="137"/>
      <c r="D43" s="169">
        <v>33175</v>
      </c>
      <c r="E43" s="169">
        <v>24190</v>
      </c>
      <c r="F43" s="138">
        <v>17888</v>
      </c>
      <c r="G43" s="138">
        <v>27205</v>
      </c>
      <c r="H43" s="138">
        <v>26034</v>
      </c>
      <c r="I43" s="138">
        <v>23587</v>
      </c>
      <c r="J43" s="138">
        <v>20719</v>
      </c>
    </row>
    <row r="44" spans="1:19" x14ac:dyDescent="0.2">
      <c r="A44" s="2" t="s">
        <v>453</v>
      </c>
      <c r="B44" s="2" t="s">
        <v>454</v>
      </c>
      <c r="C44" s="137"/>
      <c r="D44" s="169">
        <v>20</v>
      </c>
      <c r="E44" s="169">
        <v>29</v>
      </c>
      <c r="F44" s="138">
        <v>3</v>
      </c>
      <c r="G44" s="138">
        <v>4</v>
      </c>
      <c r="H44" s="138">
        <v>5</v>
      </c>
      <c r="I44" s="138">
        <v>18</v>
      </c>
      <c r="J44" s="138">
        <v>18</v>
      </c>
    </row>
    <row r="45" spans="1:19" x14ac:dyDescent="0.2">
      <c r="A45" s="2" t="s">
        <v>455</v>
      </c>
      <c r="B45" s="2" t="s">
        <v>456</v>
      </c>
      <c r="C45" s="137"/>
      <c r="D45" s="169">
        <v>3134</v>
      </c>
      <c r="E45" s="169">
        <v>2826</v>
      </c>
      <c r="F45" s="138">
        <v>3192</v>
      </c>
      <c r="G45" s="138">
        <v>3020</v>
      </c>
      <c r="H45" s="138">
        <v>2901</v>
      </c>
      <c r="I45" s="138">
        <v>2864</v>
      </c>
      <c r="J45" s="138" t="s">
        <v>46</v>
      </c>
    </row>
    <row r="46" spans="1:19" x14ac:dyDescent="0.2">
      <c r="A46" s="2" t="s">
        <v>414</v>
      </c>
      <c r="B46" s="2" t="s">
        <v>415</v>
      </c>
      <c r="C46" s="137"/>
      <c r="D46" s="169">
        <v>183</v>
      </c>
      <c r="E46" s="169">
        <v>479</v>
      </c>
      <c r="F46" s="138">
        <v>114</v>
      </c>
      <c r="G46" s="138">
        <v>261</v>
      </c>
      <c r="H46" s="138">
        <v>841</v>
      </c>
      <c r="I46" s="138">
        <v>694</v>
      </c>
      <c r="J46" s="138">
        <v>550</v>
      </c>
    </row>
    <row r="47" spans="1:19" x14ac:dyDescent="0.2">
      <c r="A47" s="2" t="s">
        <v>457</v>
      </c>
      <c r="B47" s="2" t="s">
        <v>458</v>
      </c>
      <c r="C47" s="137"/>
      <c r="D47" s="169">
        <v>43</v>
      </c>
      <c r="E47" s="169">
        <v>40</v>
      </c>
      <c r="F47" s="138">
        <v>37</v>
      </c>
      <c r="G47" s="138">
        <v>36</v>
      </c>
      <c r="H47" s="138">
        <v>32</v>
      </c>
      <c r="I47" s="138">
        <v>41</v>
      </c>
      <c r="J47" s="138">
        <v>100</v>
      </c>
    </row>
    <row r="48" spans="1:19" x14ac:dyDescent="0.2">
      <c r="A48" s="2" t="s">
        <v>32</v>
      </c>
      <c r="B48" s="2" t="s">
        <v>140</v>
      </c>
      <c r="C48" s="137"/>
      <c r="D48" s="169">
        <v>5776</v>
      </c>
      <c r="E48" s="169">
        <v>5270</v>
      </c>
      <c r="F48" s="138">
        <v>5538</v>
      </c>
      <c r="G48" s="138">
        <v>4281</v>
      </c>
      <c r="H48" s="138">
        <v>4307</v>
      </c>
      <c r="I48" s="138">
        <v>4552</v>
      </c>
      <c r="J48" s="138">
        <v>3430</v>
      </c>
    </row>
    <row r="49" spans="1:19" ht="15" x14ac:dyDescent="0.25">
      <c r="A49" s="7" t="s">
        <v>459</v>
      </c>
      <c r="B49" s="7" t="s">
        <v>460</v>
      </c>
      <c r="C49" s="141"/>
      <c r="D49" s="171">
        <v>42331</v>
      </c>
      <c r="E49" s="171">
        <v>32834</v>
      </c>
      <c r="F49" s="142">
        <v>26772</v>
      </c>
      <c r="G49" s="142">
        <v>34807</v>
      </c>
      <c r="H49" s="142">
        <v>34120</v>
      </c>
      <c r="I49" s="142">
        <v>31756</v>
      </c>
      <c r="J49" s="142">
        <v>24817</v>
      </c>
      <c r="K49" s="5"/>
      <c r="L49" s="5"/>
      <c r="M49" s="5"/>
      <c r="N49" s="5"/>
      <c r="O49" s="5"/>
      <c r="P49" s="5"/>
      <c r="Q49" s="5"/>
      <c r="R49" s="5"/>
      <c r="S49" s="5"/>
    </row>
    <row r="50" spans="1:19" x14ac:dyDescent="0.2">
      <c r="A50" s="2" t="s">
        <v>0</v>
      </c>
      <c r="B50" s="2" t="s">
        <v>0</v>
      </c>
      <c r="C50" s="137"/>
      <c r="D50" s="169" t="s">
        <v>0</v>
      </c>
      <c r="E50" s="169" t="s">
        <v>0</v>
      </c>
      <c r="F50" s="138" t="s">
        <v>0</v>
      </c>
      <c r="G50" s="138"/>
      <c r="H50" s="138"/>
      <c r="I50" s="138"/>
      <c r="J50" s="138"/>
    </row>
    <row r="51" spans="1:19" ht="15" x14ac:dyDescent="0.25">
      <c r="A51" s="5" t="s">
        <v>461</v>
      </c>
      <c r="B51" s="5" t="s">
        <v>462</v>
      </c>
      <c r="C51" s="137"/>
      <c r="D51" s="169" t="s">
        <v>0</v>
      </c>
      <c r="E51" s="169" t="s">
        <v>0</v>
      </c>
      <c r="F51" s="138" t="s">
        <v>0</v>
      </c>
      <c r="G51" s="138"/>
      <c r="H51" s="138"/>
      <c r="I51" s="138"/>
      <c r="J51" s="138"/>
    </row>
    <row r="52" spans="1:19" x14ac:dyDescent="0.2">
      <c r="A52" s="2" t="s">
        <v>457</v>
      </c>
      <c r="B52" s="2" t="s">
        <v>458</v>
      </c>
      <c r="C52" s="137"/>
      <c r="D52" s="169">
        <v>12</v>
      </c>
      <c r="E52" s="169">
        <v>35</v>
      </c>
      <c r="F52" s="138">
        <v>40</v>
      </c>
      <c r="G52" s="138">
        <v>60</v>
      </c>
      <c r="H52" s="138">
        <v>139</v>
      </c>
      <c r="I52" s="138">
        <v>97</v>
      </c>
      <c r="J52" s="138">
        <v>1</v>
      </c>
    </row>
    <row r="53" spans="1:19" x14ac:dyDescent="0.2">
      <c r="A53" s="2" t="s">
        <v>463</v>
      </c>
      <c r="B53" s="2" t="s">
        <v>464</v>
      </c>
      <c r="C53" s="137"/>
      <c r="D53" s="169">
        <v>2359</v>
      </c>
      <c r="E53" s="169">
        <v>8580</v>
      </c>
      <c r="F53" s="138">
        <v>15983</v>
      </c>
      <c r="G53" s="138">
        <v>5418</v>
      </c>
      <c r="H53" s="138">
        <v>5418</v>
      </c>
      <c r="I53" s="138">
        <v>6034</v>
      </c>
      <c r="J53" s="138">
        <v>7198</v>
      </c>
    </row>
    <row r="54" spans="1:19" x14ac:dyDescent="0.2">
      <c r="A54" s="2" t="s">
        <v>465</v>
      </c>
      <c r="B54" s="2" t="s">
        <v>466</v>
      </c>
      <c r="C54" s="137"/>
      <c r="D54" s="169">
        <v>31</v>
      </c>
      <c r="E54" s="169">
        <v>30</v>
      </c>
      <c r="F54" s="138">
        <v>31</v>
      </c>
      <c r="G54" s="138">
        <v>22</v>
      </c>
      <c r="H54" s="138">
        <v>27</v>
      </c>
      <c r="I54" s="138">
        <v>30</v>
      </c>
      <c r="J54" s="138" t="s">
        <v>46</v>
      </c>
    </row>
    <row r="55" spans="1:19" x14ac:dyDescent="0.2">
      <c r="A55" s="2" t="s">
        <v>467</v>
      </c>
      <c r="B55" s="2" t="s">
        <v>468</v>
      </c>
      <c r="C55" s="137"/>
      <c r="D55" s="169">
        <v>691</v>
      </c>
      <c r="E55" s="169">
        <v>551</v>
      </c>
      <c r="F55" s="138">
        <v>328</v>
      </c>
      <c r="G55" s="138">
        <v>156</v>
      </c>
      <c r="H55" s="138">
        <v>118</v>
      </c>
      <c r="I55" s="138">
        <v>109</v>
      </c>
      <c r="J55" s="138">
        <v>109</v>
      </c>
    </row>
    <row r="56" spans="1:19" x14ac:dyDescent="0.2">
      <c r="A56" s="2" t="s">
        <v>469</v>
      </c>
      <c r="B56" s="2" t="s">
        <v>470</v>
      </c>
      <c r="C56" s="137"/>
      <c r="D56" s="169">
        <v>369</v>
      </c>
      <c r="E56" s="169">
        <v>333</v>
      </c>
      <c r="F56" s="138">
        <v>314</v>
      </c>
      <c r="G56" s="138">
        <v>214</v>
      </c>
      <c r="H56" s="138">
        <v>179</v>
      </c>
      <c r="I56" s="138">
        <v>304</v>
      </c>
      <c r="J56" s="138">
        <v>286</v>
      </c>
    </row>
    <row r="57" spans="1:19" x14ac:dyDescent="0.2">
      <c r="A57" s="2" t="s">
        <v>471</v>
      </c>
      <c r="B57" s="2" t="s">
        <v>472</v>
      </c>
      <c r="C57" s="137"/>
      <c r="D57" s="169">
        <v>241</v>
      </c>
      <c r="E57" s="169">
        <v>170</v>
      </c>
      <c r="F57" s="138">
        <v>173</v>
      </c>
      <c r="G57" s="138">
        <v>150</v>
      </c>
      <c r="H57" s="138">
        <v>265</v>
      </c>
      <c r="I57" s="138">
        <v>226</v>
      </c>
      <c r="J57" s="138">
        <v>411</v>
      </c>
    </row>
    <row r="58" spans="1:19" x14ac:dyDescent="0.2">
      <c r="A58" s="2" t="s">
        <v>473</v>
      </c>
      <c r="B58" s="2" t="s">
        <v>474</v>
      </c>
      <c r="C58" s="137"/>
      <c r="D58" s="169">
        <v>959</v>
      </c>
      <c r="E58" s="169">
        <v>950</v>
      </c>
      <c r="F58" s="138">
        <v>643</v>
      </c>
      <c r="G58" s="138">
        <v>552</v>
      </c>
      <c r="H58" s="138">
        <v>461</v>
      </c>
      <c r="I58" s="138">
        <v>581</v>
      </c>
      <c r="J58" s="138">
        <v>656</v>
      </c>
    </row>
    <row r="59" spans="1:19" ht="15" x14ac:dyDescent="0.25">
      <c r="A59" s="7" t="s">
        <v>475</v>
      </c>
      <c r="B59" s="7" t="s">
        <v>476</v>
      </c>
      <c r="C59" s="141"/>
      <c r="D59" s="171">
        <v>4662</v>
      </c>
      <c r="E59" s="171">
        <v>10649</v>
      </c>
      <c r="F59" s="142">
        <v>17512</v>
      </c>
      <c r="G59" s="142">
        <v>6572</v>
      </c>
      <c r="H59" s="142">
        <v>6607</v>
      </c>
      <c r="I59" s="142">
        <v>7381</v>
      </c>
      <c r="J59" s="142">
        <v>8661</v>
      </c>
      <c r="K59" s="5"/>
      <c r="L59" s="5"/>
      <c r="M59" s="5"/>
      <c r="N59" s="5"/>
      <c r="O59" s="5"/>
      <c r="P59" s="5"/>
      <c r="Q59" s="5"/>
      <c r="R59" s="5"/>
      <c r="S59" s="5"/>
    </row>
    <row r="60" spans="1:19" x14ac:dyDescent="0.2">
      <c r="A60" s="2" t="s">
        <v>0</v>
      </c>
      <c r="B60" s="2" t="s">
        <v>0</v>
      </c>
      <c r="C60" s="137"/>
      <c r="D60" s="169" t="s">
        <v>0</v>
      </c>
      <c r="E60" s="169" t="s">
        <v>0</v>
      </c>
      <c r="F60" s="138" t="s">
        <v>0</v>
      </c>
      <c r="G60" s="138"/>
      <c r="H60" s="138"/>
      <c r="I60" s="138"/>
      <c r="J60" s="138"/>
    </row>
    <row r="61" spans="1:19" ht="15" x14ac:dyDescent="0.25">
      <c r="A61" s="14" t="s">
        <v>477</v>
      </c>
      <c r="B61" s="14" t="s">
        <v>478</v>
      </c>
      <c r="C61" s="145"/>
      <c r="D61" s="147">
        <v>46993</v>
      </c>
      <c r="E61" s="147">
        <v>43483</v>
      </c>
      <c r="F61" s="146">
        <v>44284</v>
      </c>
      <c r="G61" s="146">
        <v>41379</v>
      </c>
      <c r="H61" s="146">
        <v>40727</v>
      </c>
      <c r="I61" s="146">
        <v>39137</v>
      </c>
      <c r="J61" s="146">
        <v>33478</v>
      </c>
    </row>
    <row r="62" spans="1:19" ht="15" x14ac:dyDescent="0.25">
      <c r="A62" s="14" t="s">
        <v>33</v>
      </c>
      <c r="B62" s="14" t="s">
        <v>141</v>
      </c>
      <c r="C62" s="145"/>
      <c r="D62" s="147">
        <v>80688</v>
      </c>
      <c r="E62" s="147">
        <v>73208</v>
      </c>
      <c r="F62" s="146">
        <v>75217</v>
      </c>
      <c r="G62" s="147">
        <v>66801</v>
      </c>
      <c r="H62" s="147">
        <v>64815</v>
      </c>
      <c r="I62" s="147">
        <v>65643</v>
      </c>
      <c r="J62" s="147">
        <v>55016</v>
      </c>
    </row>
    <row r="63" spans="1:19" x14ac:dyDescent="0.2">
      <c r="A63" s="2" t="s">
        <v>0</v>
      </c>
      <c r="B63" s="2" t="s">
        <v>0</v>
      </c>
      <c r="D63" s="2" t="s">
        <v>0</v>
      </c>
      <c r="E63" s="2" t="s">
        <v>0</v>
      </c>
      <c r="F63" s="2" t="s">
        <v>0</v>
      </c>
      <c r="G63" s="2" t="s">
        <v>0</v>
      </c>
    </row>
    <row r="64" spans="1:19" ht="42.75" x14ac:dyDescent="0.2">
      <c r="A64" s="13" t="s">
        <v>479</v>
      </c>
      <c r="B64" s="13" t="s">
        <v>480</v>
      </c>
    </row>
    <row r="65" spans="1:13" ht="42.75" x14ac:dyDescent="0.2">
      <c r="A65" s="13" t="s">
        <v>481</v>
      </c>
      <c r="B65" s="13" t="s">
        <v>482</v>
      </c>
    </row>
    <row r="67" spans="1:13" ht="18" x14ac:dyDescent="0.25">
      <c r="A67" s="3"/>
      <c r="B67" s="3"/>
    </row>
    <row r="68" spans="1:13" ht="15" x14ac:dyDescent="0.25">
      <c r="C68" s="15"/>
      <c r="D68" s="15"/>
      <c r="E68" s="15"/>
      <c r="F68" s="15"/>
      <c r="G68" s="15"/>
      <c r="H68" s="15"/>
      <c r="I68" s="15"/>
      <c r="K68" s="15"/>
      <c r="L68" s="15"/>
      <c r="M68" s="15"/>
    </row>
    <row r="69" spans="1:13" x14ac:dyDescent="0.2">
      <c r="C69" s="12"/>
      <c r="D69" s="12"/>
      <c r="E69" s="12"/>
      <c r="F69" s="12"/>
      <c r="G69" s="12"/>
      <c r="H69" s="12"/>
      <c r="I69" s="12"/>
      <c r="K69" s="12"/>
      <c r="L69" s="12"/>
    </row>
    <row r="70" spans="1:13" x14ac:dyDescent="0.2">
      <c r="A70" s="16"/>
      <c r="B70" s="16"/>
      <c r="C70" s="12"/>
      <c r="D70" s="12"/>
      <c r="E70" s="12"/>
      <c r="F70" s="12"/>
      <c r="G70" s="12"/>
      <c r="H70" s="12"/>
      <c r="I70" s="12"/>
      <c r="K70" s="12"/>
      <c r="L70" s="12"/>
    </row>
    <row r="71" spans="1:13" x14ac:dyDescent="0.2">
      <c r="A71" s="16"/>
      <c r="B71" s="16"/>
      <c r="C71" s="12"/>
      <c r="D71" s="12"/>
      <c r="E71" s="12"/>
      <c r="F71" s="12"/>
      <c r="G71" s="12"/>
      <c r="H71" s="12"/>
      <c r="I71" s="12"/>
      <c r="K71" s="12"/>
      <c r="L71" s="12"/>
    </row>
    <row r="72" spans="1:13" x14ac:dyDescent="0.2">
      <c r="B72" s="16"/>
      <c r="C72" s="17"/>
      <c r="D72" s="17"/>
      <c r="E72" s="17"/>
      <c r="F72" s="12"/>
      <c r="G72" s="12"/>
      <c r="H72" s="12"/>
      <c r="I72" s="12"/>
      <c r="K72" s="12"/>
      <c r="L72" s="12"/>
    </row>
    <row r="73" spans="1:13" x14ac:dyDescent="0.2">
      <c r="B73" s="16"/>
      <c r="C73" s="18"/>
      <c r="D73" s="18"/>
      <c r="E73" s="18"/>
      <c r="F73" s="18"/>
      <c r="G73" s="18"/>
      <c r="H73" s="18"/>
      <c r="I73" s="18"/>
      <c r="K73" s="18"/>
      <c r="L73" s="18"/>
    </row>
    <row r="74" spans="1:13" x14ac:dyDescent="0.2">
      <c r="B74" s="16"/>
      <c r="C74" s="18"/>
      <c r="D74" s="18"/>
      <c r="E74" s="18"/>
      <c r="F74" s="18"/>
      <c r="G74" s="18"/>
      <c r="H74" s="18"/>
      <c r="I74" s="18"/>
      <c r="K74" s="18"/>
      <c r="L74" s="18"/>
    </row>
    <row r="75" spans="1:13" x14ac:dyDescent="0.2">
      <c r="C75" s="12"/>
      <c r="D75" s="12"/>
      <c r="E75" s="12"/>
      <c r="F75" s="18"/>
      <c r="G75" s="18"/>
      <c r="H75" s="18"/>
      <c r="I75" s="18"/>
      <c r="K75" s="18"/>
      <c r="L75" s="18"/>
    </row>
    <row r="76" spans="1:13" x14ac:dyDescent="0.2">
      <c r="A76" s="16"/>
      <c r="B76" s="16"/>
      <c r="C76" s="12"/>
      <c r="D76" s="12"/>
      <c r="E76" s="12"/>
      <c r="F76" s="18"/>
      <c r="G76" s="18"/>
      <c r="H76" s="18"/>
      <c r="I76" s="18"/>
      <c r="K76" s="18"/>
      <c r="L76" s="18"/>
    </row>
    <row r="77" spans="1:13" x14ac:dyDescent="0.2">
      <c r="A77" s="16"/>
      <c r="B77" s="16"/>
      <c r="C77" s="12"/>
      <c r="D77" s="12"/>
      <c r="E77" s="12"/>
      <c r="F77" s="18"/>
      <c r="G77" s="18"/>
      <c r="H77" s="18"/>
      <c r="I77" s="18"/>
      <c r="K77" s="18"/>
      <c r="L77" s="18"/>
    </row>
    <row r="78" spans="1:13" x14ac:dyDescent="0.2">
      <c r="B78" s="16"/>
      <c r="C78" s="12"/>
      <c r="D78" s="12"/>
      <c r="E78" s="12"/>
      <c r="F78" s="12"/>
      <c r="G78" s="12"/>
      <c r="H78" s="12"/>
      <c r="I78" s="12"/>
      <c r="K78" s="12"/>
      <c r="L78" s="12"/>
    </row>
    <row r="79" spans="1:13" x14ac:dyDescent="0.2">
      <c r="B79" s="16"/>
      <c r="C79" s="19"/>
      <c r="D79" s="19"/>
      <c r="E79" s="19"/>
      <c r="F79" s="19"/>
      <c r="G79" s="19"/>
      <c r="H79" s="19"/>
      <c r="I79" s="19"/>
      <c r="K79" s="19"/>
      <c r="L79" s="19"/>
    </row>
    <row r="80" spans="1:13" x14ac:dyDescent="0.2">
      <c r="B80" s="16"/>
      <c r="C80" s="19"/>
      <c r="D80" s="19"/>
      <c r="E80" s="19"/>
      <c r="F80" s="19"/>
      <c r="G80" s="19"/>
      <c r="H80" s="19"/>
      <c r="I80" s="19"/>
      <c r="K80" s="19"/>
      <c r="L80" s="19"/>
    </row>
    <row r="81" spans="1:12" x14ac:dyDescent="0.2">
      <c r="B81" s="16"/>
      <c r="C81" s="19"/>
      <c r="D81" s="19"/>
      <c r="E81" s="19"/>
      <c r="F81" s="19"/>
      <c r="G81" s="19"/>
      <c r="H81" s="19"/>
      <c r="I81" s="19"/>
      <c r="K81" s="19"/>
      <c r="L81" s="19"/>
    </row>
    <row r="82" spans="1:12" x14ac:dyDescent="0.2">
      <c r="B82" s="16"/>
      <c r="C82" s="19"/>
      <c r="D82" s="19"/>
      <c r="E82" s="19"/>
      <c r="F82" s="19"/>
      <c r="G82" s="19"/>
      <c r="H82" s="19"/>
      <c r="I82" s="19"/>
      <c r="K82" s="19"/>
      <c r="L82" s="19"/>
    </row>
    <row r="83" spans="1:12" x14ac:dyDescent="0.2">
      <c r="B83" s="16"/>
      <c r="C83" s="19"/>
      <c r="D83" s="19"/>
      <c r="E83" s="19"/>
      <c r="F83" s="19"/>
      <c r="G83" s="19"/>
      <c r="H83" s="19"/>
      <c r="I83" s="19"/>
      <c r="K83" s="19"/>
      <c r="L83" s="19"/>
    </row>
    <row r="84" spans="1:12" x14ac:dyDescent="0.2">
      <c r="B84" s="16"/>
      <c r="C84" s="19"/>
      <c r="D84" s="19"/>
      <c r="E84" s="19"/>
      <c r="F84" s="19"/>
      <c r="G84" s="19"/>
      <c r="H84" s="19"/>
      <c r="I84" s="19"/>
      <c r="K84" s="19"/>
      <c r="L84" s="19"/>
    </row>
    <row r="85" spans="1:12" x14ac:dyDescent="0.2">
      <c r="B85" s="16"/>
      <c r="C85" s="19"/>
      <c r="D85" s="19"/>
      <c r="E85" s="19"/>
      <c r="F85" s="19"/>
      <c r="G85" s="19"/>
      <c r="H85" s="19"/>
      <c r="I85" s="19"/>
      <c r="K85" s="19"/>
      <c r="L85" s="19"/>
    </row>
    <row r="86" spans="1:12" x14ac:dyDescent="0.2">
      <c r="F86" s="19"/>
    </row>
    <row r="87" spans="1:12" x14ac:dyDescent="0.2">
      <c r="F87" s="148"/>
    </row>
    <row r="88" spans="1:12" x14ac:dyDescent="0.2">
      <c r="A88" s="16"/>
      <c r="B88" s="16"/>
      <c r="F88" s="148"/>
    </row>
    <row r="89" spans="1:12" x14ac:dyDescent="0.2">
      <c r="A89" s="16"/>
      <c r="B89" s="16"/>
      <c r="F89" s="148"/>
    </row>
    <row r="90" spans="1:12" x14ac:dyDescent="0.2">
      <c r="C90" s="12"/>
      <c r="D90" s="12"/>
      <c r="E90" s="12"/>
      <c r="F90" s="12"/>
    </row>
    <row r="91" spans="1:12" x14ac:dyDescent="0.2">
      <c r="A91" s="16"/>
      <c r="B91" s="16"/>
      <c r="C91" s="12"/>
      <c r="D91" s="12"/>
      <c r="E91" s="12"/>
      <c r="F91" s="12"/>
    </row>
    <row r="92" spans="1:12" x14ac:dyDescent="0.2">
      <c r="A92" s="16"/>
      <c r="B92" s="16"/>
      <c r="C92" s="12"/>
      <c r="D92" s="12"/>
      <c r="E92" s="12"/>
      <c r="F92" s="12"/>
    </row>
    <row r="93" spans="1:12" x14ac:dyDescent="0.2">
      <c r="C93" s="12"/>
      <c r="D93" s="12"/>
      <c r="E93" s="12"/>
      <c r="F93" s="12"/>
    </row>
    <row r="94" spans="1:12" x14ac:dyDescent="0.2">
      <c r="C94" s="19"/>
      <c r="D94" s="19"/>
      <c r="E94" s="19"/>
      <c r="F94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FF39-A63A-4A83-A3A2-199F0DF2921D}">
  <sheetPr>
    <tabColor rgb="FF92D050"/>
  </sheetPr>
  <dimension ref="A1:S38"/>
  <sheetViews>
    <sheetView workbookViewId="0"/>
  </sheetViews>
  <sheetFormatPr defaultColWidth="9.140625" defaultRowHeight="14.25" outlineLevelCol="1" x14ac:dyDescent="0.2"/>
  <cols>
    <col min="1" max="1" width="52.42578125" style="2" customWidth="1"/>
    <col min="2" max="2" width="48.28515625" style="2" customWidth="1"/>
    <col min="3" max="7" width="13.42578125" style="2" customWidth="1"/>
    <col min="8" max="9" width="12.7109375" style="2" customWidth="1"/>
    <col min="10" max="10" width="10.7109375" style="2" customWidth="1"/>
    <col min="11" max="11" width="12.5703125" style="2" hidden="1" customWidth="1" outlineLevel="1"/>
    <col min="12" max="12" width="12" style="2" hidden="1" customWidth="1" outlineLevel="1"/>
    <col min="13" max="13" width="10.7109375" style="2" hidden="1" customWidth="1" outlineLevel="1"/>
    <col min="14" max="14" width="10.28515625" style="2" hidden="1" customWidth="1" outlineLevel="1"/>
    <col min="15" max="15" width="10.140625" style="2" hidden="1" customWidth="1" outlineLevel="1"/>
    <col min="16" max="16" width="10.28515625" style="2" hidden="1" customWidth="1" outlineLevel="1"/>
    <col min="17" max="17" width="10" style="2" hidden="1" customWidth="1" outlineLevel="1"/>
    <col min="18" max="18" width="9.140625" style="2" collapsed="1"/>
    <col min="19" max="16384" width="9.140625" style="2"/>
  </cols>
  <sheetData>
    <row r="1" spans="1:17" ht="18" x14ac:dyDescent="0.25">
      <c r="A1" s="3" t="s">
        <v>152</v>
      </c>
    </row>
    <row r="3" spans="1:17" ht="18" x14ac:dyDescent="0.25">
      <c r="A3" s="3" t="s">
        <v>20</v>
      </c>
      <c r="B3" s="3" t="s">
        <v>21</v>
      </c>
      <c r="C3" s="3"/>
      <c r="D3" s="3"/>
      <c r="E3" s="3"/>
      <c r="F3" s="3"/>
      <c r="G3" s="3"/>
      <c r="H3" s="3"/>
      <c r="I3" s="3"/>
    </row>
    <row r="5" spans="1:17" ht="15" x14ac:dyDescent="0.25">
      <c r="A5" s="4" t="s">
        <v>1</v>
      </c>
      <c r="B5" s="4"/>
      <c r="C5" s="20" t="s">
        <v>586</v>
      </c>
      <c r="D5" s="21" t="s">
        <v>514</v>
      </c>
      <c r="E5" s="21" t="s">
        <v>500</v>
      </c>
      <c r="F5" s="21" t="s">
        <v>495</v>
      </c>
      <c r="G5" s="21" t="s">
        <v>492</v>
      </c>
      <c r="H5" s="21" t="s">
        <v>350</v>
      </c>
      <c r="I5" s="21" t="s">
        <v>155</v>
      </c>
      <c r="J5" s="15" t="s">
        <v>144</v>
      </c>
      <c r="K5" s="15" t="s">
        <v>145</v>
      </c>
      <c r="L5" s="15" t="s">
        <v>146</v>
      </c>
      <c r="M5" s="15" t="s">
        <v>147</v>
      </c>
      <c r="N5" s="15" t="s">
        <v>148</v>
      </c>
      <c r="O5" s="15" t="s">
        <v>149</v>
      </c>
      <c r="P5" s="15" t="s">
        <v>150</v>
      </c>
      <c r="Q5" s="15" t="s">
        <v>151</v>
      </c>
    </row>
    <row r="6" spans="1:17" x14ac:dyDescent="0.2">
      <c r="A6" s="2" t="s">
        <v>2</v>
      </c>
      <c r="B6" s="2" t="s">
        <v>47</v>
      </c>
      <c r="C6" s="22"/>
      <c r="D6" s="23"/>
      <c r="E6" s="23"/>
      <c r="F6" s="23"/>
      <c r="G6" s="23"/>
      <c r="H6" s="23"/>
      <c r="I6" s="23"/>
      <c r="J6" s="24"/>
      <c r="K6" s="24"/>
      <c r="L6" s="24"/>
      <c r="M6" s="24"/>
      <c r="N6" s="24"/>
      <c r="O6" s="24"/>
      <c r="P6" s="24"/>
      <c r="Q6" s="24"/>
    </row>
    <row r="7" spans="1:17" x14ac:dyDescent="0.2">
      <c r="A7" s="2" t="s">
        <v>3</v>
      </c>
      <c r="B7" s="2" t="s">
        <v>48</v>
      </c>
      <c r="C7" s="22">
        <v>1050</v>
      </c>
      <c r="D7" s="23">
        <v>955</v>
      </c>
      <c r="E7" s="23">
        <v>823</v>
      </c>
      <c r="F7" s="23">
        <v>903</v>
      </c>
      <c r="G7" s="23">
        <v>1033</v>
      </c>
      <c r="H7" s="23">
        <v>980</v>
      </c>
      <c r="I7" s="23">
        <v>812</v>
      </c>
      <c r="J7" s="52">
        <v>895</v>
      </c>
      <c r="K7" s="52">
        <v>1002</v>
      </c>
      <c r="L7" s="52">
        <v>908</v>
      </c>
      <c r="M7" s="52">
        <v>743</v>
      </c>
      <c r="N7" s="52">
        <v>803</v>
      </c>
      <c r="O7" s="52">
        <v>886</v>
      </c>
      <c r="P7" s="52">
        <v>761</v>
      </c>
      <c r="Q7" s="52">
        <v>602</v>
      </c>
    </row>
    <row r="8" spans="1:17" x14ac:dyDescent="0.2">
      <c r="A8" s="2" t="s">
        <v>4</v>
      </c>
      <c r="B8" s="2" t="s">
        <v>49</v>
      </c>
      <c r="C8" s="22">
        <v>39</v>
      </c>
      <c r="D8" s="23">
        <v>52</v>
      </c>
      <c r="E8" s="23">
        <v>31</v>
      </c>
      <c r="F8" s="23">
        <v>39</v>
      </c>
      <c r="G8" s="23">
        <v>36</v>
      </c>
      <c r="H8" s="23">
        <v>29</v>
      </c>
      <c r="I8" s="23">
        <v>33</v>
      </c>
      <c r="J8" s="52">
        <v>33</v>
      </c>
      <c r="K8" s="52">
        <v>38</v>
      </c>
      <c r="L8" s="52">
        <v>34</v>
      </c>
      <c r="M8" s="52">
        <v>37</v>
      </c>
      <c r="N8" s="52">
        <v>45</v>
      </c>
      <c r="O8" s="52">
        <v>81</v>
      </c>
      <c r="P8" s="52">
        <v>97</v>
      </c>
      <c r="Q8" s="52">
        <v>32</v>
      </c>
    </row>
    <row r="9" spans="1:17" x14ac:dyDescent="0.2">
      <c r="A9" s="2" t="s">
        <v>5</v>
      </c>
      <c r="B9" s="2" t="s">
        <v>50</v>
      </c>
      <c r="C9" s="22">
        <v>883</v>
      </c>
      <c r="D9" s="23">
        <v>896</v>
      </c>
      <c r="E9" s="23">
        <v>664</v>
      </c>
      <c r="F9" s="23">
        <v>954</v>
      </c>
      <c r="G9" s="23">
        <v>804</v>
      </c>
      <c r="H9" s="23">
        <v>857</v>
      </c>
      <c r="I9" s="23">
        <v>656</v>
      </c>
      <c r="J9" s="52">
        <v>910</v>
      </c>
      <c r="K9" s="52">
        <v>844</v>
      </c>
      <c r="L9" s="52">
        <v>832</v>
      </c>
      <c r="M9" s="52">
        <v>573</v>
      </c>
      <c r="N9" s="52">
        <v>775</v>
      </c>
      <c r="O9" s="52">
        <v>706</v>
      </c>
      <c r="P9" s="52">
        <v>624</v>
      </c>
      <c r="Q9" s="52">
        <v>242</v>
      </c>
    </row>
    <row r="10" spans="1:17" ht="15" x14ac:dyDescent="0.25">
      <c r="A10" s="7" t="s">
        <v>6</v>
      </c>
      <c r="B10" s="7" t="s">
        <v>127</v>
      </c>
      <c r="C10" s="67">
        <v>1972</v>
      </c>
      <c r="D10" s="68">
        <v>1903</v>
      </c>
      <c r="E10" s="68">
        <v>1518</v>
      </c>
      <c r="F10" s="68">
        <v>1896</v>
      </c>
      <c r="G10" s="68">
        <v>1873</v>
      </c>
      <c r="H10" s="68">
        <v>1866</v>
      </c>
      <c r="I10" s="68">
        <v>1501</v>
      </c>
      <c r="J10" s="62">
        <v>1838</v>
      </c>
      <c r="K10" s="62">
        <v>1884</v>
      </c>
      <c r="L10" s="62">
        <v>1774</v>
      </c>
      <c r="M10" s="62">
        <v>1353</v>
      </c>
      <c r="N10" s="62">
        <v>1623</v>
      </c>
      <c r="O10" s="62">
        <v>1673</v>
      </c>
      <c r="P10" s="62">
        <v>1482</v>
      </c>
      <c r="Q10" s="62">
        <v>876</v>
      </c>
    </row>
    <row r="11" spans="1:17" x14ac:dyDescent="0.2">
      <c r="C11" s="22"/>
      <c r="D11" s="23"/>
      <c r="E11" s="23"/>
      <c r="F11" s="23"/>
      <c r="G11" s="23"/>
      <c r="H11" s="23"/>
      <c r="I11" s="23"/>
      <c r="J11" s="52"/>
      <c r="K11" s="52"/>
      <c r="L11" s="52"/>
      <c r="M11" s="52"/>
      <c r="N11" s="52"/>
      <c r="O11" s="52"/>
      <c r="P11" s="52"/>
      <c r="Q11" s="52"/>
    </row>
    <row r="12" spans="1:17" x14ac:dyDescent="0.2">
      <c r="A12" s="2" t="s">
        <v>7</v>
      </c>
      <c r="B12" s="2" t="s">
        <v>51</v>
      </c>
      <c r="C12" s="22">
        <v>-117</v>
      </c>
      <c r="D12" s="23">
        <v>-131</v>
      </c>
      <c r="E12" s="23">
        <v>-114</v>
      </c>
      <c r="F12" s="23">
        <v>-141</v>
      </c>
      <c r="G12" s="23">
        <v>-136</v>
      </c>
      <c r="H12" s="23">
        <v>-140</v>
      </c>
      <c r="I12" s="23">
        <v>-151</v>
      </c>
      <c r="J12" s="52">
        <v>-159</v>
      </c>
      <c r="K12" s="52">
        <v>-120</v>
      </c>
      <c r="L12" s="52">
        <v>-136</v>
      </c>
      <c r="M12" s="52">
        <v>-118</v>
      </c>
      <c r="N12" s="52">
        <v>-150</v>
      </c>
      <c r="O12" s="52">
        <v>-101</v>
      </c>
      <c r="P12" s="52">
        <v>-97</v>
      </c>
      <c r="Q12" s="52">
        <v>-91</v>
      </c>
    </row>
    <row r="13" spans="1:17" x14ac:dyDescent="0.2">
      <c r="A13" s="8" t="s">
        <v>8</v>
      </c>
      <c r="B13" s="8" t="s">
        <v>52</v>
      </c>
      <c r="C13" s="22">
        <v>-680</v>
      </c>
      <c r="D13" s="23">
        <v>-695</v>
      </c>
      <c r="E13" s="23">
        <v>-652</v>
      </c>
      <c r="F13" s="23">
        <v>-764</v>
      </c>
      <c r="G13" s="23">
        <v>-647</v>
      </c>
      <c r="H13" s="23">
        <v>-667</v>
      </c>
      <c r="I13" s="23">
        <v>-635</v>
      </c>
      <c r="J13" s="52">
        <v>-762</v>
      </c>
      <c r="K13" s="52">
        <v>-694</v>
      </c>
      <c r="L13" s="52">
        <v>-685</v>
      </c>
      <c r="M13" s="52">
        <v>-588</v>
      </c>
      <c r="N13" s="52">
        <v>-732</v>
      </c>
      <c r="O13" s="52">
        <v>-578</v>
      </c>
      <c r="P13" s="52">
        <v>-449</v>
      </c>
      <c r="Q13" s="52">
        <v>-352</v>
      </c>
    </row>
    <row r="14" spans="1:17" ht="15" x14ac:dyDescent="0.25">
      <c r="A14" s="5" t="s">
        <v>9</v>
      </c>
      <c r="B14" s="5" t="s">
        <v>128</v>
      </c>
      <c r="C14" s="72">
        <v>1175</v>
      </c>
      <c r="D14" s="62">
        <v>1077</v>
      </c>
      <c r="E14" s="62">
        <v>752</v>
      </c>
      <c r="F14" s="62">
        <v>991</v>
      </c>
      <c r="G14" s="62">
        <v>1090</v>
      </c>
      <c r="H14" s="69">
        <v>1059</v>
      </c>
      <c r="I14" s="69">
        <v>715</v>
      </c>
      <c r="J14" s="62">
        <v>917</v>
      </c>
      <c r="K14" s="62">
        <v>1070</v>
      </c>
      <c r="L14" s="62">
        <v>953</v>
      </c>
      <c r="M14" s="62">
        <v>647</v>
      </c>
      <c r="N14" s="62">
        <v>741</v>
      </c>
      <c r="O14" s="62">
        <v>994</v>
      </c>
      <c r="P14" s="62">
        <v>936</v>
      </c>
      <c r="Q14" s="62">
        <v>433</v>
      </c>
    </row>
    <row r="15" spans="1:17" x14ac:dyDescent="0.2">
      <c r="C15" s="22"/>
      <c r="D15" s="23"/>
      <c r="E15" s="23"/>
      <c r="F15" s="23" t="s">
        <v>0</v>
      </c>
      <c r="G15" s="23"/>
      <c r="H15" s="23"/>
      <c r="I15" s="23"/>
      <c r="J15" s="52"/>
      <c r="K15" s="52"/>
      <c r="L15" s="52"/>
      <c r="M15" s="52"/>
      <c r="N15" s="52"/>
      <c r="O15" s="52"/>
      <c r="P15" s="52"/>
      <c r="Q15" s="52"/>
    </row>
    <row r="16" spans="1:17" x14ac:dyDescent="0.2">
      <c r="A16" s="2" t="s">
        <v>10</v>
      </c>
      <c r="B16" s="2" t="s">
        <v>10</v>
      </c>
      <c r="C16" s="22">
        <v>-59</v>
      </c>
      <c r="D16" s="23">
        <v>-52</v>
      </c>
      <c r="E16" s="23">
        <v>-58</v>
      </c>
      <c r="F16" s="23">
        <v>-59</v>
      </c>
      <c r="G16" s="23">
        <v>-42</v>
      </c>
      <c r="H16" s="23">
        <v>-48</v>
      </c>
      <c r="I16" s="23">
        <v>-51</v>
      </c>
      <c r="J16" s="52">
        <v>-53</v>
      </c>
      <c r="K16" s="52">
        <v>-46</v>
      </c>
      <c r="L16" s="52">
        <v>-53</v>
      </c>
      <c r="M16" s="52">
        <v>-45</v>
      </c>
      <c r="N16" s="52">
        <v>-59</v>
      </c>
      <c r="O16" s="52">
        <v>-28</v>
      </c>
      <c r="P16" s="52">
        <v>-34</v>
      </c>
      <c r="Q16" s="52">
        <v>-32</v>
      </c>
    </row>
    <row r="17" spans="1:17" x14ac:dyDescent="0.2">
      <c r="A17" s="2" t="s">
        <v>22</v>
      </c>
      <c r="B17" s="2" t="s">
        <v>53</v>
      </c>
      <c r="C17" s="22">
        <v>-436</v>
      </c>
      <c r="D17" s="23">
        <v>-370</v>
      </c>
      <c r="E17" s="23">
        <v>-388</v>
      </c>
      <c r="F17" s="23">
        <v>-387</v>
      </c>
      <c r="G17" s="23">
        <v>-394</v>
      </c>
      <c r="H17" s="23">
        <v>-385</v>
      </c>
      <c r="I17" s="23">
        <v>-386</v>
      </c>
      <c r="J17" s="52">
        <v>-376</v>
      </c>
      <c r="K17" s="52">
        <v>-420</v>
      </c>
      <c r="L17" s="52">
        <v>-361</v>
      </c>
      <c r="M17" s="52">
        <v>-310</v>
      </c>
      <c r="N17" s="52">
        <v>-289</v>
      </c>
      <c r="O17" s="52">
        <v>-248</v>
      </c>
      <c r="P17" s="52">
        <v>-236</v>
      </c>
      <c r="Q17" s="52">
        <v>-230</v>
      </c>
    </row>
    <row r="18" spans="1:17" x14ac:dyDescent="0.2">
      <c r="A18" s="8" t="s">
        <v>11</v>
      </c>
      <c r="B18" s="8" t="s">
        <v>54</v>
      </c>
      <c r="C18" s="22">
        <v>-33</v>
      </c>
      <c r="D18" s="23">
        <v>-35</v>
      </c>
      <c r="E18" s="23">
        <v>-31</v>
      </c>
      <c r="F18" s="23">
        <v>-32</v>
      </c>
      <c r="G18" s="23">
        <v>-30</v>
      </c>
      <c r="H18" s="23">
        <v>-29</v>
      </c>
      <c r="I18" s="23">
        <v>-28</v>
      </c>
      <c r="J18" s="52">
        <v>-28</v>
      </c>
      <c r="K18" s="52">
        <v>-28</v>
      </c>
      <c r="L18" s="52">
        <v>-26</v>
      </c>
      <c r="M18" s="52">
        <v>-26</v>
      </c>
      <c r="N18" s="52">
        <v>-26</v>
      </c>
      <c r="O18" s="52">
        <v>-24</v>
      </c>
      <c r="P18" s="52">
        <v>-22</v>
      </c>
      <c r="Q18" s="52">
        <v>-23</v>
      </c>
    </row>
    <row r="19" spans="1:17" ht="15" x14ac:dyDescent="0.25">
      <c r="A19" s="5" t="s">
        <v>12</v>
      </c>
      <c r="B19" s="5" t="s">
        <v>129</v>
      </c>
      <c r="C19" s="26">
        <v>647</v>
      </c>
      <c r="D19" s="69">
        <v>620</v>
      </c>
      <c r="E19" s="69">
        <v>275</v>
      </c>
      <c r="F19" s="69">
        <v>513</v>
      </c>
      <c r="G19" s="69">
        <v>624</v>
      </c>
      <c r="H19" s="69">
        <v>597</v>
      </c>
      <c r="I19" s="69">
        <v>250</v>
      </c>
      <c r="J19" s="62">
        <v>460</v>
      </c>
      <c r="K19" s="62">
        <v>576</v>
      </c>
      <c r="L19" s="62">
        <v>513</v>
      </c>
      <c r="M19" s="62">
        <v>266</v>
      </c>
      <c r="N19" s="62">
        <v>367</v>
      </c>
      <c r="O19" s="62">
        <v>694</v>
      </c>
      <c r="P19" s="62">
        <v>644</v>
      </c>
      <c r="Q19" s="62">
        <v>148</v>
      </c>
    </row>
    <row r="20" spans="1:17" x14ac:dyDescent="0.2">
      <c r="C20" s="22"/>
      <c r="D20" s="23"/>
      <c r="E20" s="23"/>
      <c r="F20" s="23"/>
      <c r="G20" s="23"/>
      <c r="H20" s="23"/>
      <c r="I20" s="23"/>
      <c r="J20" s="52" t="s">
        <v>0</v>
      </c>
      <c r="K20" s="52" t="s">
        <v>0</v>
      </c>
      <c r="L20" s="52" t="s">
        <v>0</v>
      </c>
      <c r="M20" s="52" t="s">
        <v>0</v>
      </c>
      <c r="N20" s="52" t="s">
        <v>0</v>
      </c>
      <c r="O20" s="52" t="s">
        <v>0</v>
      </c>
      <c r="P20" s="52" t="s">
        <v>0</v>
      </c>
      <c r="Q20" s="52" t="s">
        <v>0</v>
      </c>
    </row>
    <row r="21" spans="1:17" x14ac:dyDescent="0.2">
      <c r="A21" s="2" t="s">
        <v>13</v>
      </c>
      <c r="B21" s="2" t="s">
        <v>55</v>
      </c>
      <c r="C21" s="22"/>
      <c r="D21" s="23"/>
      <c r="E21" s="23"/>
      <c r="F21" s="23"/>
      <c r="G21" s="23"/>
      <c r="H21" s="23"/>
      <c r="I21" s="23"/>
      <c r="J21" s="52"/>
      <c r="K21" s="52"/>
      <c r="L21" s="52"/>
      <c r="M21" s="52"/>
      <c r="N21" s="52"/>
      <c r="O21" s="52"/>
      <c r="P21" s="52"/>
      <c r="Q21" s="52"/>
    </row>
    <row r="22" spans="1:17" x14ac:dyDescent="0.2">
      <c r="A22" s="2" t="s">
        <v>14</v>
      </c>
      <c r="B22" s="2" t="s">
        <v>56</v>
      </c>
      <c r="C22" s="22">
        <v>21</v>
      </c>
      <c r="D22" s="23">
        <v>512</v>
      </c>
      <c r="E22" s="23">
        <v>14</v>
      </c>
      <c r="F22" s="23">
        <v>38</v>
      </c>
      <c r="G22" s="23">
        <v>-10</v>
      </c>
      <c r="H22" s="23">
        <v>413</v>
      </c>
      <c r="I22" s="23">
        <v>34</v>
      </c>
      <c r="J22" s="52">
        <v>-339</v>
      </c>
      <c r="K22" s="52">
        <v>-90</v>
      </c>
      <c r="L22" s="52">
        <v>-466</v>
      </c>
      <c r="M22" s="52">
        <v>-212</v>
      </c>
      <c r="N22" s="52">
        <v>-66</v>
      </c>
      <c r="O22" s="52">
        <v>572</v>
      </c>
      <c r="P22" s="52">
        <v>395</v>
      </c>
      <c r="Q22" s="52">
        <v>279</v>
      </c>
    </row>
    <row r="23" spans="1:17" x14ac:dyDescent="0.2">
      <c r="A23" s="8" t="s">
        <v>15</v>
      </c>
      <c r="B23" s="8" t="s">
        <v>57</v>
      </c>
      <c r="C23" s="22">
        <v>41</v>
      </c>
      <c r="D23" s="23">
        <v>-285</v>
      </c>
      <c r="E23" s="23">
        <v>-72</v>
      </c>
      <c r="F23" s="23">
        <v>99</v>
      </c>
      <c r="G23" s="23">
        <v>-489</v>
      </c>
      <c r="H23" s="23">
        <v>-8</v>
      </c>
      <c r="I23" s="23">
        <v>298</v>
      </c>
      <c r="J23" s="52">
        <v>-1236</v>
      </c>
      <c r="K23" s="52">
        <v>43</v>
      </c>
      <c r="L23" s="52">
        <v>332</v>
      </c>
      <c r="M23" s="52">
        <v>-344</v>
      </c>
      <c r="N23" s="52">
        <v>-59</v>
      </c>
      <c r="O23" s="52">
        <v>815</v>
      </c>
      <c r="P23" s="52">
        <v>632</v>
      </c>
      <c r="Q23" s="52">
        <v>930</v>
      </c>
    </row>
    <row r="24" spans="1:17" ht="15" x14ac:dyDescent="0.25">
      <c r="A24" s="5" t="s">
        <v>16</v>
      </c>
      <c r="B24" s="5" t="s">
        <v>58</v>
      </c>
      <c r="C24" s="72">
        <v>709</v>
      </c>
      <c r="D24" s="62">
        <v>847</v>
      </c>
      <c r="E24" s="62">
        <v>217</v>
      </c>
      <c r="F24" s="62">
        <v>650</v>
      </c>
      <c r="G24" s="62">
        <v>125</v>
      </c>
      <c r="H24" s="69">
        <v>1002</v>
      </c>
      <c r="I24" s="69">
        <v>582</v>
      </c>
      <c r="J24" s="62">
        <v>-1115</v>
      </c>
      <c r="K24" s="62">
        <v>529</v>
      </c>
      <c r="L24" s="62">
        <v>379</v>
      </c>
      <c r="M24" s="62">
        <v>-290</v>
      </c>
      <c r="N24" s="62">
        <v>242</v>
      </c>
      <c r="O24" s="62">
        <v>2081</v>
      </c>
      <c r="P24" s="62">
        <v>1671</v>
      </c>
      <c r="Q24" s="62">
        <v>1357</v>
      </c>
    </row>
    <row r="25" spans="1:17" x14ac:dyDescent="0.2">
      <c r="C25" s="22"/>
      <c r="D25" s="23"/>
      <c r="E25" s="23"/>
      <c r="F25" s="23"/>
      <c r="G25" s="23"/>
      <c r="H25" s="23"/>
      <c r="I25" s="23"/>
      <c r="J25" s="52"/>
      <c r="K25" s="52"/>
      <c r="L25" s="52"/>
      <c r="M25" s="52"/>
      <c r="N25" s="52"/>
      <c r="O25" s="52"/>
      <c r="P25" s="52"/>
      <c r="Q25" s="52"/>
    </row>
    <row r="26" spans="1:17" x14ac:dyDescent="0.2">
      <c r="A26" s="2" t="s">
        <v>17</v>
      </c>
      <c r="B26" s="2" t="s">
        <v>59</v>
      </c>
      <c r="C26" s="22">
        <v>-111</v>
      </c>
      <c r="D26" s="23">
        <v>-107</v>
      </c>
      <c r="E26" s="23">
        <v>-51</v>
      </c>
      <c r="F26" s="23">
        <v>-54</v>
      </c>
      <c r="G26" s="23">
        <v>-115</v>
      </c>
      <c r="H26" s="23">
        <v>-104</v>
      </c>
      <c r="I26" s="23">
        <v>-45</v>
      </c>
      <c r="J26" s="52">
        <v>-137</v>
      </c>
      <c r="K26" s="52">
        <v>-95</v>
      </c>
      <c r="L26" s="52">
        <v>-78</v>
      </c>
      <c r="M26" s="52">
        <v>-65</v>
      </c>
      <c r="N26" s="52">
        <v>-24</v>
      </c>
      <c r="O26" s="52">
        <v>-48</v>
      </c>
      <c r="P26" s="52">
        <v>-59</v>
      </c>
      <c r="Q26" s="52">
        <v>-33</v>
      </c>
    </row>
    <row r="27" spans="1:17" x14ac:dyDescent="0.2">
      <c r="A27" s="8" t="s">
        <v>18</v>
      </c>
      <c r="B27" s="8" t="s">
        <v>60</v>
      </c>
      <c r="C27" s="22">
        <v>39</v>
      </c>
      <c r="D27" s="23">
        <v>-27</v>
      </c>
      <c r="E27" s="23">
        <v>-48</v>
      </c>
      <c r="F27" s="23">
        <v>-15</v>
      </c>
      <c r="G27" s="23">
        <v>-49</v>
      </c>
      <c r="H27" s="23">
        <v>-188</v>
      </c>
      <c r="I27" s="23">
        <v>-83</v>
      </c>
      <c r="J27" s="52">
        <v>127</v>
      </c>
      <c r="K27" s="52">
        <v>26</v>
      </c>
      <c r="L27" s="52">
        <v>-13</v>
      </c>
      <c r="M27" s="52">
        <v>152</v>
      </c>
      <c r="N27" s="52">
        <v>-117</v>
      </c>
      <c r="O27" s="52">
        <v>-346</v>
      </c>
      <c r="P27" s="52">
        <v>-240</v>
      </c>
      <c r="Q27" s="52">
        <v>-280</v>
      </c>
    </row>
    <row r="28" spans="1:17" ht="15" x14ac:dyDescent="0.25">
      <c r="A28" s="5" t="s">
        <v>23</v>
      </c>
      <c r="B28" s="5" t="s">
        <v>61</v>
      </c>
      <c r="C28" s="26">
        <v>637</v>
      </c>
      <c r="D28" s="69">
        <v>713</v>
      </c>
      <c r="E28" s="69">
        <v>118</v>
      </c>
      <c r="F28" s="69">
        <v>581</v>
      </c>
      <c r="G28" s="69">
        <v>-39</v>
      </c>
      <c r="H28" s="69">
        <v>710</v>
      </c>
      <c r="I28" s="69">
        <v>454</v>
      </c>
      <c r="J28" s="62">
        <v>-1125</v>
      </c>
      <c r="K28" s="62">
        <v>460</v>
      </c>
      <c r="L28" s="62">
        <v>288</v>
      </c>
      <c r="M28" s="62">
        <v>-203</v>
      </c>
      <c r="N28" s="62">
        <v>101</v>
      </c>
      <c r="O28" s="62">
        <v>1687</v>
      </c>
      <c r="P28" s="62">
        <v>1372</v>
      </c>
      <c r="Q28" s="62">
        <v>1044</v>
      </c>
    </row>
    <row r="29" spans="1:17" x14ac:dyDescent="0.2">
      <c r="A29" s="2" t="s">
        <v>19</v>
      </c>
      <c r="B29" s="2" t="s">
        <v>62</v>
      </c>
      <c r="C29" s="22">
        <v>-523</v>
      </c>
      <c r="D29" s="23">
        <v>542</v>
      </c>
      <c r="E29" s="23">
        <v>-1522</v>
      </c>
      <c r="F29" s="23">
        <v>480</v>
      </c>
      <c r="G29" s="23">
        <v>-87</v>
      </c>
      <c r="H29" s="23">
        <v>-227</v>
      </c>
      <c r="I29" s="23">
        <v>869</v>
      </c>
      <c r="J29" s="52">
        <v>-845</v>
      </c>
      <c r="K29" s="52">
        <v>-583</v>
      </c>
      <c r="L29" s="52">
        <v>1146</v>
      </c>
      <c r="M29" s="52">
        <v>169.999</v>
      </c>
      <c r="N29" s="52">
        <v>308</v>
      </c>
      <c r="O29" s="52">
        <v>341</v>
      </c>
      <c r="P29" s="52">
        <v>455</v>
      </c>
      <c r="Q29" s="52">
        <v>219</v>
      </c>
    </row>
    <row r="30" spans="1:17" ht="15" x14ac:dyDescent="0.25">
      <c r="A30" s="14" t="s">
        <v>156</v>
      </c>
      <c r="B30" s="14" t="s">
        <v>63</v>
      </c>
      <c r="C30" s="27">
        <v>114</v>
      </c>
      <c r="D30" s="70">
        <v>1255</v>
      </c>
      <c r="E30" s="70">
        <v>-1404</v>
      </c>
      <c r="F30" s="70">
        <v>1061</v>
      </c>
      <c r="G30" s="70">
        <v>-126</v>
      </c>
      <c r="H30" s="70">
        <v>483</v>
      </c>
      <c r="I30" s="70">
        <v>1323</v>
      </c>
      <c r="J30" s="63">
        <v>-1970</v>
      </c>
      <c r="K30" s="63">
        <v>-123</v>
      </c>
      <c r="L30" s="63">
        <v>1434</v>
      </c>
      <c r="M30" s="63">
        <v>-33.001000000000005</v>
      </c>
      <c r="N30" s="63">
        <v>409</v>
      </c>
      <c r="O30" s="63">
        <v>2028</v>
      </c>
      <c r="P30" s="63">
        <v>1827</v>
      </c>
      <c r="Q30" s="63">
        <v>1263</v>
      </c>
    </row>
    <row r="31" spans="1:17" x14ac:dyDescent="0.2">
      <c r="H31" s="25"/>
      <c r="I31" s="25"/>
      <c r="J31" s="25"/>
      <c r="K31" s="25"/>
      <c r="L31" s="41"/>
      <c r="M31" s="25"/>
      <c r="N31" s="25"/>
      <c r="O31" s="25"/>
      <c r="P31" s="25"/>
      <c r="Q31" s="25"/>
    </row>
    <row r="32" spans="1:17" ht="18" x14ac:dyDescent="0.25">
      <c r="A32" s="3"/>
      <c r="B32" s="3"/>
      <c r="C32" s="3"/>
      <c r="D32" s="3"/>
      <c r="E32" s="3"/>
      <c r="F32" s="3"/>
      <c r="G32" s="3"/>
    </row>
    <row r="33" spans="2:19" x14ac:dyDescent="0.2">
      <c r="S33" s="2" t="str">
        <f>'Income statement_Y'!D36</f>
        <v/>
      </c>
    </row>
    <row r="34" spans="2:19" x14ac:dyDescent="0.2"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2:19" x14ac:dyDescent="0.2">
      <c r="B35" s="16"/>
      <c r="C35" s="16"/>
      <c r="D35" s="16"/>
      <c r="E35" s="16"/>
      <c r="F35" s="16"/>
      <c r="G35" s="16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2:19" x14ac:dyDescent="0.2">
      <c r="H36" s="16"/>
      <c r="I36" s="25"/>
      <c r="J36" s="25"/>
      <c r="K36" s="25"/>
      <c r="L36" s="25"/>
      <c r="M36" s="25"/>
      <c r="N36" s="25"/>
      <c r="O36" s="25"/>
      <c r="P36" s="25"/>
      <c r="Q36" s="25"/>
    </row>
    <row r="37" spans="2:19" x14ac:dyDescent="0.2"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2:19" x14ac:dyDescent="0.2">
      <c r="H38" s="25"/>
      <c r="I38" s="25"/>
      <c r="J38" s="25"/>
      <c r="K38" s="25"/>
      <c r="L38" s="25"/>
      <c r="M38" s="25"/>
      <c r="N38" s="25"/>
      <c r="O38" s="25"/>
      <c r="P38" s="25"/>
      <c r="Q38" s="2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F16C0-7200-4A74-8554-673916A2505A}">
  <sheetPr>
    <tabColor rgb="FF92D050"/>
  </sheetPr>
  <dimension ref="A1:R49"/>
  <sheetViews>
    <sheetView workbookViewId="0"/>
  </sheetViews>
  <sheetFormatPr defaultColWidth="9.140625" defaultRowHeight="14.25" outlineLevelCol="1" x14ac:dyDescent="0.2"/>
  <cols>
    <col min="1" max="1" width="49.5703125" style="2" customWidth="1"/>
    <col min="2" max="2" width="47" style="2" customWidth="1"/>
    <col min="3" max="7" width="13.28515625" style="2" customWidth="1"/>
    <col min="8" max="8" width="10.7109375" style="2" bestFit="1" customWidth="1"/>
    <col min="9" max="9" width="10.140625" style="2" bestFit="1" customWidth="1"/>
    <col min="10" max="17" width="10.140625" style="2" hidden="1" customWidth="1" outlineLevel="1"/>
    <col min="18" max="18" width="9.140625" style="2" collapsed="1"/>
    <col min="19" max="16384" width="9.140625" style="2"/>
  </cols>
  <sheetData>
    <row r="1" spans="1:17" ht="18" x14ac:dyDescent="0.25">
      <c r="A1" s="3" t="s">
        <v>152</v>
      </c>
    </row>
    <row r="3" spans="1:17" ht="18" x14ac:dyDescent="0.25">
      <c r="A3" s="3" t="s">
        <v>44</v>
      </c>
      <c r="B3" s="3" t="s">
        <v>45</v>
      </c>
      <c r="C3" s="3"/>
      <c r="D3" s="3"/>
      <c r="E3" s="3"/>
      <c r="F3" s="3"/>
      <c r="G3" s="3"/>
    </row>
    <row r="4" spans="1:17" ht="18" x14ac:dyDescent="0.25">
      <c r="A4" s="3"/>
      <c r="B4" s="3"/>
      <c r="C4" s="152" t="s">
        <v>365</v>
      </c>
      <c r="D4" s="117" t="s">
        <v>362</v>
      </c>
      <c r="E4" s="117" t="s">
        <v>363</v>
      </c>
      <c r="F4" s="117" t="s">
        <v>364</v>
      </c>
      <c r="G4" s="117" t="s">
        <v>365</v>
      </c>
      <c r="H4" s="117" t="s">
        <v>362</v>
      </c>
      <c r="I4" s="117" t="s">
        <v>363</v>
      </c>
      <c r="J4" s="117" t="s">
        <v>364</v>
      </c>
      <c r="K4" s="117" t="s">
        <v>365</v>
      </c>
      <c r="L4" s="117" t="s">
        <v>362</v>
      </c>
      <c r="M4" s="117" t="s">
        <v>363</v>
      </c>
      <c r="N4" s="117" t="s">
        <v>364</v>
      </c>
      <c r="O4" s="117" t="s">
        <v>365</v>
      </c>
      <c r="P4" s="117" t="s">
        <v>362</v>
      </c>
      <c r="Q4" s="117" t="s">
        <v>363</v>
      </c>
    </row>
    <row r="5" spans="1:17" ht="15" x14ac:dyDescent="0.25">
      <c r="A5" s="4" t="s">
        <v>1</v>
      </c>
      <c r="B5" s="4" t="s">
        <v>0</v>
      </c>
      <c r="C5" s="115" t="s">
        <v>501</v>
      </c>
      <c r="D5" s="116" t="s">
        <v>501</v>
      </c>
      <c r="E5" s="116" t="s">
        <v>501</v>
      </c>
      <c r="F5" s="116" t="s">
        <v>366</v>
      </c>
      <c r="G5" s="116" t="s">
        <v>366</v>
      </c>
      <c r="H5" s="116" t="s">
        <v>366</v>
      </c>
      <c r="I5" s="116" t="s">
        <v>366</v>
      </c>
      <c r="J5" s="116" t="s">
        <v>367</v>
      </c>
      <c r="K5" s="116" t="s">
        <v>367</v>
      </c>
      <c r="L5" s="116" t="s">
        <v>367</v>
      </c>
      <c r="M5" s="116" t="s">
        <v>367</v>
      </c>
      <c r="N5" s="116" t="s">
        <v>368</v>
      </c>
      <c r="O5" s="116" t="s">
        <v>368</v>
      </c>
      <c r="P5" s="116" t="s">
        <v>368</v>
      </c>
      <c r="Q5" s="116" t="s">
        <v>368</v>
      </c>
    </row>
    <row r="6" spans="1:17" ht="15" x14ac:dyDescent="0.25">
      <c r="A6" s="5" t="s">
        <v>24</v>
      </c>
      <c r="B6" s="5" t="s">
        <v>130</v>
      </c>
      <c r="C6" s="6"/>
    </row>
    <row r="7" spans="1:17" x14ac:dyDescent="0.2">
      <c r="A7" s="2" t="s">
        <v>25</v>
      </c>
      <c r="B7" s="2" t="s">
        <v>157</v>
      </c>
      <c r="C7" s="11">
        <v>72913</v>
      </c>
      <c r="D7" s="12">
        <v>73187</v>
      </c>
      <c r="E7" s="12">
        <v>70684</v>
      </c>
      <c r="F7" s="12">
        <v>72915</v>
      </c>
      <c r="G7" s="12">
        <v>70981</v>
      </c>
      <c r="H7" s="12">
        <v>67799</v>
      </c>
      <c r="I7" s="12">
        <v>67651</v>
      </c>
      <c r="J7" s="51">
        <v>66079</v>
      </c>
      <c r="K7" s="51">
        <v>68210</v>
      </c>
      <c r="L7" s="51">
        <v>68927</v>
      </c>
      <c r="M7" s="51">
        <v>66550</v>
      </c>
      <c r="N7" s="51">
        <v>65552</v>
      </c>
      <c r="O7" s="51">
        <v>64712</v>
      </c>
      <c r="P7" s="51">
        <v>62832</v>
      </c>
      <c r="Q7" s="51">
        <v>61120</v>
      </c>
    </row>
    <row r="8" spans="1:17" x14ac:dyDescent="0.2">
      <c r="A8" s="2" t="s">
        <v>26</v>
      </c>
      <c r="B8" s="2" t="s">
        <v>131</v>
      </c>
      <c r="C8" s="11">
        <v>3239</v>
      </c>
      <c r="D8" s="12">
        <v>3282</v>
      </c>
      <c r="E8" s="12">
        <v>2935</v>
      </c>
      <c r="F8" s="12">
        <v>3156</v>
      </c>
      <c r="G8" s="12">
        <v>3062</v>
      </c>
      <c r="H8" s="12">
        <v>2977</v>
      </c>
      <c r="I8" s="12">
        <v>2971</v>
      </c>
      <c r="J8" s="51">
        <v>2848</v>
      </c>
      <c r="K8" s="51">
        <v>2975</v>
      </c>
      <c r="L8" s="51">
        <v>3345</v>
      </c>
      <c r="M8" s="51">
        <v>3250</v>
      </c>
      <c r="N8" s="51">
        <v>3218</v>
      </c>
      <c r="O8" s="51">
        <v>3383</v>
      </c>
      <c r="P8" s="51">
        <v>3222</v>
      </c>
      <c r="Q8" s="51">
        <v>3155</v>
      </c>
    </row>
    <row r="9" spans="1:17" x14ac:dyDescent="0.2">
      <c r="A9" s="2" t="s">
        <v>27</v>
      </c>
      <c r="B9" s="2" t="s">
        <v>133</v>
      </c>
      <c r="C9" s="11">
        <v>3723</v>
      </c>
      <c r="D9" s="12">
        <v>1124</v>
      </c>
      <c r="E9" s="12">
        <v>1116</v>
      </c>
      <c r="F9" s="12">
        <v>1232</v>
      </c>
      <c r="G9" s="12">
        <v>1235</v>
      </c>
      <c r="H9" s="12">
        <v>1654</v>
      </c>
      <c r="I9" s="12">
        <v>1723</v>
      </c>
      <c r="J9" s="51">
        <v>1612</v>
      </c>
      <c r="K9" s="51">
        <v>2600</v>
      </c>
      <c r="L9" s="51">
        <v>2708</v>
      </c>
      <c r="M9" s="51">
        <v>2274</v>
      </c>
      <c r="N9" s="51">
        <v>2462</v>
      </c>
      <c r="O9" s="51">
        <v>2544</v>
      </c>
      <c r="P9" s="51">
        <v>1711</v>
      </c>
      <c r="Q9" s="51">
        <v>1017</v>
      </c>
    </row>
    <row r="10" spans="1:17" x14ac:dyDescent="0.2">
      <c r="A10" s="13" t="s">
        <v>28</v>
      </c>
      <c r="B10" s="13" t="s">
        <v>132</v>
      </c>
      <c r="C10" s="11">
        <v>369</v>
      </c>
      <c r="D10" s="12">
        <v>331</v>
      </c>
      <c r="E10" s="12">
        <v>345</v>
      </c>
      <c r="F10" s="12">
        <v>347</v>
      </c>
      <c r="G10" s="12">
        <v>319</v>
      </c>
      <c r="H10" s="12">
        <v>342</v>
      </c>
      <c r="I10" s="12">
        <v>394</v>
      </c>
      <c r="J10" s="51">
        <v>340</v>
      </c>
      <c r="K10" s="51">
        <v>335</v>
      </c>
      <c r="L10" s="51">
        <v>269</v>
      </c>
      <c r="M10" s="51">
        <v>268</v>
      </c>
      <c r="N10" s="51">
        <v>305</v>
      </c>
      <c r="O10" s="51">
        <v>239</v>
      </c>
      <c r="P10" s="51">
        <v>262</v>
      </c>
      <c r="Q10" s="51">
        <v>55</v>
      </c>
    </row>
    <row r="11" spans="1:17" x14ac:dyDescent="0.2">
      <c r="A11" s="2" t="s">
        <v>41</v>
      </c>
      <c r="B11" s="2" t="s">
        <v>134</v>
      </c>
      <c r="C11" s="11">
        <v>1454</v>
      </c>
      <c r="D11" s="12">
        <v>1454</v>
      </c>
      <c r="E11" s="12">
        <v>1532</v>
      </c>
      <c r="F11" s="12">
        <v>1752</v>
      </c>
      <c r="G11" s="12">
        <v>1775</v>
      </c>
      <c r="H11" s="12">
        <f>2392-848</f>
        <v>1544</v>
      </c>
      <c r="I11" s="12">
        <v>2350</v>
      </c>
      <c r="J11" s="51">
        <v>1560</v>
      </c>
      <c r="K11" s="51">
        <v>1454</v>
      </c>
      <c r="L11" s="51">
        <v>1333</v>
      </c>
      <c r="M11" s="51">
        <v>1287</v>
      </c>
      <c r="N11" s="51">
        <v>2050</v>
      </c>
      <c r="O11" s="51">
        <v>1964</v>
      </c>
      <c r="P11" s="51">
        <v>1434</v>
      </c>
      <c r="Q11" s="51">
        <v>1398</v>
      </c>
    </row>
    <row r="12" spans="1:17" x14ac:dyDescent="0.2">
      <c r="A12" s="2" t="s">
        <v>29</v>
      </c>
      <c r="B12" s="2" t="s">
        <v>135</v>
      </c>
      <c r="C12" s="11">
        <v>3107</v>
      </c>
      <c r="D12" s="12">
        <v>2220</v>
      </c>
      <c r="E12" s="12">
        <v>1477</v>
      </c>
      <c r="F12" s="12">
        <v>1286</v>
      </c>
      <c r="G12" s="12">
        <v>1476</v>
      </c>
      <c r="H12" s="12">
        <v>848</v>
      </c>
      <c r="I12" s="12">
        <v>703</v>
      </c>
      <c r="J12" s="51">
        <v>769</v>
      </c>
      <c r="K12" s="51">
        <v>749</v>
      </c>
      <c r="L12" s="51">
        <v>1008</v>
      </c>
      <c r="M12" s="51">
        <v>2004</v>
      </c>
      <c r="N12" s="51">
        <v>1630</v>
      </c>
      <c r="O12" s="51">
        <v>2463</v>
      </c>
      <c r="P12" s="51">
        <v>1873</v>
      </c>
      <c r="Q12" s="51">
        <v>1477</v>
      </c>
    </row>
    <row r="13" spans="1:17" ht="15" x14ac:dyDescent="0.25">
      <c r="A13" s="14" t="s">
        <v>30</v>
      </c>
      <c r="B13" s="14" t="s">
        <v>136</v>
      </c>
      <c r="C13" s="28">
        <v>84805</v>
      </c>
      <c r="D13" s="71">
        <v>81598</v>
      </c>
      <c r="E13" s="71">
        <v>78089</v>
      </c>
      <c r="F13" s="71">
        <v>80688</v>
      </c>
      <c r="G13" s="71">
        <v>78848</v>
      </c>
      <c r="H13" s="71">
        <v>75164</v>
      </c>
      <c r="I13" s="71">
        <v>75792</v>
      </c>
      <c r="J13" s="64">
        <v>73208</v>
      </c>
      <c r="K13" s="64">
        <v>76323</v>
      </c>
      <c r="L13" s="64">
        <v>77590</v>
      </c>
      <c r="M13" s="64">
        <v>75633</v>
      </c>
      <c r="N13" s="64">
        <v>75217</v>
      </c>
      <c r="O13" s="64">
        <v>75305</v>
      </c>
      <c r="P13" s="64">
        <v>71334</v>
      </c>
      <c r="Q13" s="64">
        <v>68222</v>
      </c>
    </row>
    <row r="14" spans="1:17" x14ac:dyDescent="0.2">
      <c r="F14" s="2" t="s">
        <v>0</v>
      </c>
      <c r="J14" s="47"/>
      <c r="K14" s="47"/>
      <c r="L14" s="47"/>
      <c r="M14" s="47"/>
      <c r="N14" s="47"/>
      <c r="O14" s="47"/>
      <c r="P14" s="47"/>
      <c r="Q14" s="47"/>
    </row>
    <row r="15" spans="1:17" ht="15" x14ac:dyDescent="0.25">
      <c r="A15" s="5" t="s">
        <v>31</v>
      </c>
      <c r="B15" s="5" t="s">
        <v>137</v>
      </c>
      <c r="F15" s="2" t="s">
        <v>0</v>
      </c>
      <c r="J15" s="47"/>
      <c r="K15" s="47"/>
      <c r="L15" s="47"/>
      <c r="M15" s="47"/>
      <c r="N15" s="47"/>
      <c r="O15" s="47"/>
      <c r="P15" s="47"/>
      <c r="Q15" s="47"/>
    </row>
    <row r="16" spans="1:17" x14ac:dyDescent="0.2">
      <c r="A16" s="2" t="s">
        <v>42</v>
      </c>
      <c r="B16" s="2" t="s">
        <v>138</v>
      </c>
      <c r="C16" s="11">
        <v>32833</v>
      </c>
      <c r="D16" s="12">
        <v>32719</v>
      </c>
      <c r="E16" s="12">
        <v>32291</v>
      </c>
      <c r="F16" s="12">
        <v>33695.199999999997</v>
      </c>
      <c r="G16" s="12">
        <v>32643.200000000001</v>
      </c>
      <c r="H16" s="12">
        <v>30796</v>
      </c>
      <c r="I16" s="12">
        <v>31048</v>
      </c>
      <c r="J16" s="51">
        <v>29725</v>
      </c>
      <c r="K16" s="51">
        <v>31751</v>
      </c>
      <c r="L16" s="51">
        <v>31874</v>
      </c>
      <c r="M16" s="51">
        <v>30900</v>
      </c>
      <c r="N16" s="51">
        <v>30933</v>
      </c>
      <c r="O16" s="51">
        <v>30540</v>
      </c>
      <c r="P16" s="51">
        <v>28512</v>
      </c>
      <c r="Q16" s="51">
        <v>26885</v>
      </c>
    </row>
    <row r="17" spans="1:17" x14ac:dyDescent="0.2">
      <c r="A17" s="2" t="s">
        <v>32</v>
      </c>
      <c r="B17" s="2" t="s">
        <v>140</v>
      </c>
      <c r="C17" s="11">
        <v>5698</v>
      </c>
      <c r="D17" s="12">
        <v>5770</v>
      </c>
      <c r="E17" s="12">
        <v>5675</v>
      </c>
      <c r="F17" s="12">
        <v>5776</v>
      </c>
      <c r="G17" s="12">
        <v>5686</v>
      </c>
      <c r="H17" s="12">
        <v>5601</v>
      </c>
      <c r="I17" s="12">
        <v>5487</v>
      </c>
      <c r="J17" s="51">
        <v>5270</v>
      </c>
      <c r="K17" s="51">
        <v>5470</v>
      </c>
      <c r="L17" s="51">
        <v>5476</v>
      </c>
      <c r="M17" s="51">
        <v>5359</v>
      </c>
      <c r="N17" s="51">
        <v>5538</v>
      </c>
      <c r="O17" s="51">
        <v>5287</v>
      </c>
      <c r="P17" s="51">
        <v>4918</v>
      </c>
      <c r="Q17" s="51">
        <v>4415</v>
      </c>
    </row>
    <row r="18" spans="1:17" x14ac:dyDescent="0.2">
      <c r="A18" s="2" t="s">
        <v>158</v>
      </c>
      <c r="B18" s="2" t="s">
        <v>159</v>
      </c>
      <c r="C18" s="11">
        <v>41037</v>
      </c>
      <c r="D18" s="12">
        <v>37590</v>
      </c>
      <c r="E18" s="12">
        <v>35069</v>
      </c>
      <c r="F18" s="12">
        <v>35534</v>
      </c>
      <c r="G18" s="12">
        <v>34782</v>
      </c>
      <c r="H18" s="12">
        <v>33356</v>
      </c>
      <c r="I18" s="12">
        <v>33761</v>
      </c>
      <c r="J18" s="51">
        <v>32770</v>
      </c>
      <c r="K18" s="51">
        <v>33891</v>
      </c>
      <c r="L18" s="51">
        <v>34526</v>
      </c>
      <c r="M18" s="51">
        <v>34054</v>
      </c>
      <c r="N18" s="51">
        <v>33871</v>
      </c>
      <c r="O18" s="51">
        <v>34478</v>
      </c>
      <c r="P18" s="51">
        <v>33242</v>
      </c>
      <c r="Q18" s="51">
        <v>32710</v>
      </c>
    </row>
    <row r="19" spans="1:17" x14ac:dyDescent="0.2">
      <c r="A19" s="2" t="s">
        <v>160</v>
      </c>
      <c r="B19" s="2" t="s">
        <v>356</v>
      </c>
      <c r="C19" s="11">
        <v>3244</v>
      </c>
      <c r="D19" s="12">
        <v>3287</v>
      </c>
      <c r="E19" s="12">
        <v>2945</v>
      </c>
      <c r="F19" s="12">
        <v>3165</v>
      </c>
      <c r="G19" s="12">
        <v>3071</v>
      </c>
      <c r="H19" s="12">
        <v>2987</v>
      </c>
      <c r="I19" s="12">
        <v>2980</v>
      </c>
      <c r="J19" s="51">
        <v>2856</v>
      </c>
      <c r="K19" s="51">
        <v>2983</v>
      </c>
      <c r="L19" s="51">
        <v>3352</v>
      </c>
      <c r="M19" s="51">
        <v>3256</v>
      </c>
      <c r="N19" s="51">
        <v>3223</v>
      </c>
      <c r="O19" s="51">
        <v>3387</v>
      </c>
      <c r="P19" s="51">
        <v>3226</v>
      </c>
      <c r="Q19" s="51">
        <v>3158</v>
      </c>
    </row>
    <row r="20" spans="1:17" x14ac:dyDescent="0.2">
      <c r="A20" s="2" t="s">
        <v>161</v>
      </c>
      <c r="B20" s="2" t="s">
        <v>162</v>
      </c>
      <c r="C20" s="11">
        <v>1993</v>
      </c>
      <c r="D20" s="12">
        <v>2232</v>
      </c>
      <c r="E20" s="12">
        <v>2109</v>
      </c>
      <c r="F20" s="12">
        <v>2518</v>
      </c>
      <c r="G20" s="12">
        <v>2665.9999999999964</v>
      </c>
      <c r="H20" s="12">
        <v>2424</v>
      </c>
      <c r="I20" s="12">
        <v>2516</v>
      </c>
      <c r="J20" s="51">
        <v>2587</v>
      </c>
      <c r="K20" s="51">
        <v>2228</v>
      </c>
      <c r="L20" s="51">
        <v>2362</v>
      </c>
      <c r="M20" s="51">
        <v>2064</v>
      </c>
      <c r="N20" s="51">
        <v>1652</v>
      </c>
      <c r="O20" s="51">
        <v>1613</v>
      </c>
      <c r="P20" s="51">
        <v>1436</v>
      </c>
      <c r="Q20" s="51">
        <v>1254</v>
      </c>
    </row>
    <row r="21" spans="1:17" ht="15" x14ac:dyDescent="0.25">
      <c r="A21" s="14" t="s">
        <v>33</v>
      </c>
      <c r="B21" s="14" t="s">
        <v>141</v>
      </c>
      <c r="C21" s="28">
        <v>84805</v>
      </c>
      <c r="D21" s="71">
        <v>81598</v>
      </c>
      <c r="E21" s="71">
        <v>78089</v>
      </c>
      <c r="F21" s="71">
        <v>80688.2</v>
      </c>
      <c r="G21" s="71">
        <v>78848</v>
      </c>
      <c r="H21" s="71">
        <v>75164</v>
      </c>
      <c r="I21" s="71">
        <v>75792</v>
      </c>
      <c r="J21" s="64">
        <v>73208</v>
      </c>
      <c r="K21" s="64">
        <v>76323</v>
      </c>
      <c r="L21" s="64">
        <v>77590</v>
      </c>
      <c r="M21" s="64">
        <v>75633</v>
      </c>
      <c r="N21" s="64">
        <v>75217</v>
      </c>
      <c r="O21" s="64">
        <v>75305</v>
      </c>
      <c r="P21" s="64">
        <v>71334</v>
      </c>
      <c r="Q21" s="64">
        <v>68222</v>
      </c>
    </row>
    <row r="23" spans="1:17" ht="18" x14ac:dyDescent="0.25">
      <c r="A23" s="3"/>
      <c r="B23" s="3"/>
      <c r="C23" s="3"/>
      <c r="D23" s="3"/>
      <c r="E23" s="3"/>
      <c r="F23" s="3"/>
      <c r="G23" s="3"/>
    </row>
    <row r="24" spans="1:17" x14ac:dyDescent="0.2">
      <c r="A24" s="13"/>
      <c r="B24" s="13"/>
      <c r="C24" s="13"/>
      <c r="D24" s="13"/>
      <c r="E24" s="13"/>
      <c r="F24" s="13"/>
      <c r="G24" s="13"/>
      <c r="I24" s="12"/>
    </row>
    <row r="25" spans="1:17" x14ac:dyDescent="0.2">
      <c r="H25" s="12"/>
      <c r="I25" s="12"/>
      <c r="J25" s="12"/>
      <c r="K25" s="12"/>
      <c r="L25" s="12"/>
      <c r="M25" s="12"/>
      <c r="N25" s="12"/>
      <c r="O25" s="12"/>
      <c r="P25" s="12"/>
    </row>
    <row r="26" spans="1:17" x14ac:dyDescent="0.2">
      <c r="A26" s="16"/>
      <c r="B26" s="16"/>
      <c r="C26" s="16"/>
      <c r="D26" s="16"/>
      <c r="E26" s="16"/>
      <c r="F26" s="16"/>
      <c r="G26" s="16"/>
      <c r="H26" s="12"/>
      <c r="I26" s="12"/>
      <c r="J26" s="12"/>
      <c r="K26" s="12"/>
      <c r="L26" s="12"/>
      <c r="M26" s="12"/>
      <c r="N26" s="12"/>
      <c r="O26" s="12"/>
      <c r="P26" s="12"/>
    </row>
    <row r="27" spans="1:17" x14ac:dyDescent="0.2">
      <c r="A27" s="16"/>
      <c r="B27" s="16"/>
      <c r="C27" s="16"/>
      <c r="D27" s="16"/>
      <c r="E27" s="16"/>
      <c r="F27" s="16"/>
      <c r="G27" s="16"/>
      <c r="H27" s="12"/>
      <c r="I27" s="12"/>
      <c r="J27" s="12"/>
      <c r="K27" s="12"/>
      <c r="L27" s="12"/>
      <c r="M27" s="12"/>
      <c r="N27" s="12"/>
      <c r="O27" s="12"/>
      <c r="P27" s="12"/>
    </row>
    <row r="28" spans="1:17" x14ac:dyDescent="0.2">
      <c r="B28" s="16"/>
      <c r="C28" s="16"/>
      <c r="D28" s="16"/>
      <c r="E28" s="16"/>
      <c r="F28" s="16"/>
      <c r="G28" s="16"/>
      <c r="H28" s="17"/>
      <c r="I28" s="17"/>
      <c r="J28" s="17"/>
      <c r="K28" s="12"/>
      <c r="L28" s="12"/>
      <c r="M28" s="12"/>
      <c r="N28" s="12"/>
      <c r="O28" s="12"/>
      <c r="P28" s="12"/>
    </row>
    <row r="29" spans="1:17" x14ac:dyDescent="0.2">
      <c r="B29" s="16"/>
      <c r="C29" s="16"/>
      <c r="D29" s="16"/>
      <c r="E29" s="16"/>
      <c r="F29" s="16"/>
      <c r="G29" s="16"/>
      <c r="H29" s="18"/>
      <c r="I29" s="18"/>
      <c r="J29" s="18"/>
      <c r="K29" s="18"/>
      <c r="L29" s="18"/>
      <c r="M29" s="18"/>
      <c r="N29" s="18"/>
      <c r="O29" s="18"/>
      <c r="P29" s="18"/>
    </row>
    <row r="30" spans="1:17" x14ac:dyDescent="0.2">
      <c r="B30" s="16"/>
      <c r="C30" s="16"/>
      <c r="D30" s="16"/>
      <c r="E30" s="16"/>
      <c r="F30" s="16"/>
      <c r="G30" s="16"/>
      <c r="H30" s="18"/>
      <c r="I30" s="18"/>
      <c r="J30" s="18"/>
      <c r="K30" s="18"/>
      <c r="L30" s="18"/>
      <c r="M30" s="18"/>
      <c r="N30" s="18"/>
      <c r="O30" s="18"/>
      <c r="P30" s="18"/>
    </row>
    <row r="31" spans="1:17" x14ac:dyDescent="0.2">
      <c r="J31" s="18"/>
      <c r="K31" s="18"/>
      <c r="L31" s="18"/>
      <c r="M31" s="18"/>
      <c r="N31" s="18"/>
      <c r="O31" s="18"/>
      <c r="P31" s="18"/>
    </row>
    <row r="32" spans="1:17" x14ac:dyDescent="0.2">
      <c r="A32" s="16"/>
      <c r="B32" s="16"/>
      <c r="C32" s="16"/>
      <c r="D32" s="16"/>
      <c r="E32" s="16"/>
      <c r="F32" s="16"/>
      <c r="G32" s="16"/>
      <c r="J32" s="18"/>
      <c r="K32" s="18"/>
      <c r="L32" s="18"/>
      <c r="M32" s="18"/>
      <c r="N32" s="18"/>
      <c r="O32" s="18"/>
      <c r="P32" s="18"/>
    </row>
    <row r="33" spans="1:16" x14ac:dyDescent="0.2">
      <c r="A33" s="16"/>
      <c r="J33" s="18"/>
      <c r="K33" s="18"/>
      <c r="L33" s="18"/>
      <c r="M33" s="18"/>
      <c r="N33" s="18"/>
      <c r="O33" s="18"/>
      <c r="P33" s="18"/>
    </row>
    <row r="34" spans="1:16" x14ac:dyDescent="0.2">
      <c r="B34" s="16"/>
      <c r="C34" s="16"/>
      <c r="D34" s="16"/>
      <c r="E34" s="16"/>
      <c r="F34" s="16"/>
      <c r="G34" s="16"/>
      <c r="H34" s="12"/>
      <c r="I34" s="12"/>
      <c r="J34" s="12"/>
      <c r="K34" s="12"/>
      <c r="L34" s="12"/>
      <c r="M34" s="12"/>
      <c r="N34" s="12"/>
      <c r="O34" s="12"/>
      <c r="P34" s="12"/>
    </row>
    <row r="35" spans="1:16" x14ac:dyDescent="0.2">
      <c r="B35" s="16"/>
      <c r="C35" s="16"/>
      <c r="D35" s="16"/>
      <c r="E35" s="16"/>
      <c r="F35" s="16"/>
      <c r="G35" s="16"/>
      <c r="H35" s="19"/>
      <c r="I35" s="19"/>
      <c r="J35" s="19"/>
      <c r="K35" s="19"/>
      <c r="L35" s="19"/>
      <c r="M35" s="19"/>
      <c r="N35" s="19"/>
      <c r="O35" s="19"/>
      <c r="P35" s="19"/>
    </row>
    <row r="36" spans="1:16" x14ac:dyDescent="0.2">
      <c r="B36" s="16"/>
      <c r="C36" s="16"/>
      <c r="D36" s="16"/>
      <c r="E36" s="16"/>
      <c r="F36" s="16"/>
      <c r="G36" s="16"/>
      <c r="H36" s="19"/>
      <c r="I36" s="19"/>
      <c r="J36" s="19"/>
      <c r="K36" s="19"/>
      <c r="L36" s="19"/>
      <c r="M36" s="19"/>
      <c r="N36" s="19"/>
      <c r="O36" s="19"/>
      <c r="P36" s="19"/>
    </row>
    <row r="37" spans="1:16" x14ac:dyDescent="0.2">
      <c r="B37" s="16"/>
      <c r="C37" s="16"/>
      <c r="D37" s="16"/>
      <c r="E37" s="16"/>
      <c r="F37" s="16"/>
      <c r="G37" s="16"/>
      <c r="H37" s="19"/>
      <c r="I37" s="19"/>
      <c r="J37" s="19"/>
      <c r="K37" s="19"/>
      <c r="L37" s="19"/>
      <c r="M37" s="19"/>
      <c r="N37" s="19"/>
      <c r="O37" s="19"/>
      <c r="P37" s="19"/>
    </row>
    <row r="38" spans="1:16" x14ac:dyDescent="0.2">
      <c r="B38" s="16"/>
      <c r="C38" s="16"/>
      <c r="D38" s="16"/>
      <c r="E38" s="16"/>
      <c r="F38" s="16"/>
      <c r="G38" s="16"/>
      <c r="H38" s="19"/>
      <c r="I38" s="19"/>
      <c r="J38" s="19"/>
      <c r="K38" s="19"/>
      <c r="L38" s="19"/>
      <c r="M38" s="19"/>
      <c r="N38" s="19"/>
      <c r="O38" s="19"/>
      <c r="P38" s="19"/>
    </row>
    <row r="39" spans="1:16" x14ac:dyDescent="0.2">
      <c r="B39" s="16"/>
      <c r="C39" s="16"/>
      <c r="D39" s="16"/>
      <c r="E39" s="16"/>
      <c r="F39" s="16"/>
      <c r="G39" s="16"/>
      <c r="H39" s="19"/>
      <c r="I39" s="19"/>
      <c r="J39" s="19"/>
      <c r="K39" s="19"/>
      <c r="L39" s="19"/>
      <c r="M39" s="19"/>
      <c r="N39" s="19"/>
      <c r="O39" s="19"/>
      <c r="P39" s="19"/>
    </row>
    <row r="40" spans="1:16" x14ac:dyDescent="0.2">
      <c r="B40" s="16"/>
      <c r="C40" s="16"/>
      <c r="D40" s="16"/>
      <c r="E40" s="16"/>
      <c r="F40" s="16"/>
      <c r="G40" s="16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2">
      <c r="B41" s="16"/>
      <c r="C41" s="16"/>
      <c r="D41" s="16"/>
      <c r="E41" s="16"/>
      <c r="F41" s="16"/>
      <c r="G41" s="16"/>
      <c r="H41" s="19"/>
      <c r="I41" s="19"/>
      <c r="J41" s="19"/>
      <c r="K41" s="19"/>
      <c r="L41" s="19"/>
      <c r="M41" s="19"/>
      <c r="N41" s="19"/>
      <c r="O41" s="19"/>
      <c r="P41" s="19"/>
    </row>
    <row r="42" spans="1:16" x14ac:dyDescent="0.2">
      <c r="B42" s="16"/>
      <c r="C42" s="16"/>
      <c r="D42" s="16"/>
      <c r="E42" s="16"/>
      <c r="F42" s="16"/>
      <c r="G42" s="16"/>
      <c r="H42" s="19"/>
      <c r="I42" s="19"/>
      <c r="J42" s="19"/>
      <c r="K42" s="19"/>
      <c r="L42" s="19"/>
      <c r="M42" s="19"/>
      <c r="N42" s="19"/>
      <c r="O42" s="19"/>
      <c r="P42" s="19"/>
    </row>
    <row r="45" spans="1:16" x14ac:dyDescent="0.2">
      <c r="A45" s="16"/>
      <c r="B45" s="16"/>
      <c r="C45" s="16"/>
      <c r="D45" s="16"/>
      <c r="E45" s="16"/>
      <c r="F45" s="16"/>
      <c r="G45" s="16"/>
    </row>
    <row r="46" spans="1:16" x14ac:dyDescent="0.2">
      <c r="A46" s="16"/>
      <c r="B46" s="16"/>
      <c r="C46" s="16"/>
      <c r="D46" s="16"/>
      <c r="E46" s="16"/>
      <c r="F46" s="16"/>
      <c r="G46" s="16"/>
    </row>
    <row r="48" spans="1:16" x14ac:dyDescent="0.2">
      <c r="A48" s="16"/>
      <c r="B48" s="16"/>
      <c r="C48" s="16"/>
      <c r="D48" s="16"/>
      <c r="E48" s="16"/>
      <c r="F48" s="16"/>
      <c r="G48" s="16"/>
    </row>
    <row r="49" spans="1:7" x14ac:dyDescent="0.2">
      <c r="A49" s="16"/>
      <c r="B49" s="16"/>
      <c r="C49" s="16"/>
      <c r="D49" s="16"/>
      <c r="E49" s="16"/>
      <c r="F49" s="16"/>
      <c r="G49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2287-891C-4BE3-9547-2B60E1B61043}">
  <sheetPr>
    <tabColor rgb="FF92D050"/>
  </sheetPr>
  <dimension ref="A1:R49"/>
  <sheetViews>
    <sheetView workbookViewId="0">
      <pane ySplit="5" topLeftCell="A6" activePane="bottomLeft" state="frozen"/>
      <selection activeCell="A34" sqref="A34"/>
      <selection pane="bottomLeft" activeCell="A6" sqref="A6"/>
    </sheetView>
  </sheetViews>
  <sheetFormatPr defaultColWidth="9.140625" defaultRowHeight="14.25" outlineLevelCol="1" x14ac:dyDescent="0.2"/>
  <cols>
    <col min="1" max="1" width="72.7109375" style="2" bestFit="1" customWidth="1"/>
    <col min="2" max="2" width="71.85546875" style="2" customWidth="1"/>
    <col min="3" max="7" width="10.28515625" style="2" customWidth="1"/>
    <col min="8" max="9" width="10.140625" style="2" bestFit="1" customWidth="1"/>
    <col min="10" max="17" width="10.140625" style="2" hidden="1" customWidth="1" outlineLevel="1"/>
    <col min="18" max="18" width="9.140625" style="2" collapsed="1"/>
    <col min="19" max="16384" width="9.140625" style="2"/>
  </cols>
  <sheetData>
    <row r="1" spans="1:17" ht="18" x14ac:dyDescent="0.25">
      <c r="A1" s="3" t="s">
        <v>152</v>
      </c>
    </row>
    <row r="3" spans="1:17" ht="18" x14ac:dyDescent="0.25">
      <c r="A3" s="3" t="s">
        <v>96</v>
      </c>
      <c r="B3" s="3" t="s">
        <v>153</v>
      </c>
      <c r="C3" s="3"/>
      <c r="D3" s="3"/>
      <c r="E3" s="3"/>
      <c r="F3" s="3"/>
      <c r="G3" s="3"/>
    </row>
    <row r="4" spans="1:17" ht="18" x14ac:dyDescent="0.25">
      <c r="A4" s="3"/>
      <c r="B4" s="3"/>
      <c r="C4" s="3"/>
      <c r="D4" s="3"/>
      <c r="E4" s="3"/>
      <c r="F4" s="3"/>
      <c r="G4" s="3"/>
    </row>
    <row r="5" spans="1:17" ht="15" x14ac:dyDescent="0.25">
      <c r="A5" s="4" t="s">
        <v>1</v>
      </c>
      <c r="B5" s="4"/>
      <c r="C5" s="20" t="s">
        <v>586</v>
      </c>
      <c r="D5" s="21" t="s">
        <v>514</v>
      </c>
      <c r="E5" s="21" t="s">
        <v>500</v>
      </c>
      <c r="F5" s="21" t="s">
        <v>495</v>
      </c>
      <c r="G5" s="21" t="s">
        <v>492</v>
      </c>
      <c r="H5" s="21" t="s">
        <v>350</v>
      </c>
      <c r="I5" s="21" t="s">
        <v>155</v>
      </c>
      <c r="J5" s="21" t="s">
        <v>144</v>
      </c>
      <c r="K5" s="21" t="s">
        <v>145</v>
      </c>
      <c r="L5" s="21" t="s">
        <v>146</v>
      </c>
      <c r="M5" s="21" t="s">
        <v>147</v>
      </c>
      <c r="N5" s="21" t="s">
        <v>148</v>
      </c>
      <c r="O5" s="21" t="s">
        <v>149</v>
      </c>
      <c r="P5" s="21" t="s">
        <v>150</v>
      </c>
      <c r="Q5" s="21" t="s">
        <v>151</v>
      </c>
    </row>
    <row r="6" spans="1:17" ht="15" x14ac:dyDescent="0.25">
      <c r="A6" s="5" t="s">
        <v>65</v>
      </c>
      <c r="B6" s="5" t="s">
        <v>111</v>
      </c>
      <c r="C6" s="29"/>
      <c r="D6" s="25"/>
      <c r="E6" s="25"/>
      <c r="F6" s="25"/>
      <c r="G6" s="25"/>
      <c r="H6" s="25"/>
      <c r="I6" s="25"/>
      <c r="J6" s="12"/>
      <c r="K6" s="12"/>
      <c r="L6" s="12"/>
      <c r="M6" s="12"/>
      <c r="N6" s="12"/>
      <c r="O6" s="12"/>
      <c r="P6" s="12"/>
      <c r="Q6" s="12"/>
    </row>
    <row r="7" spans="1:17" x14ac:dyDescent="0.2">
      <c r="A7" s="2" t="s">
        <v>66</v>
      </c>
      <c r="B7" s="2" t="s">
        <v>58</v>
      </c>
      <c r="C7" s="29">
        <v>709</v>
      </c>
      <c r="D7" s="25">
        <v>847</v>
      </c>
      <c r="E7" s="25">
        <v>217</v>
      </c>
      <c r="F7" s="25">
        <v>650</v>
      </c>
      <c r="G7" s="25">
        <v>125</v>
      </c>
      <c r="H7" s="25">
        <v>1002</v>
      </c>
      <c r="I7" s="25">
        <v>582</v>
      </c>
      <c r="J7" s="25">
        <v>-1115</v>
      </c>
      <c r="K7" s="25">
        <v>529</v>
      </c>
      <c r="L7" s="25">
        <v>379</v>
      </c>
      <c r="M7" s="25">
        <v>-290</v>
      </c>
      <c r="N7" s="25">
        <v>242</v>
      </c>
      <c r="O7" s="25">
        <v>2081</v>
      </c>
      <c r="P7" s="25">
        <v>1671</v>
      </c>
      <c r="Q7" s="25">
        <v>1357</v>
      </c>
    </row>
    <row r="8" spans="1:17" x14ac:dyDescent="0.2">
      <c r="A8" s="2" t="s">
        <v>67</v>
      </c>
      <c r="B8" s="2" t="s">
        <v>186</v>
      </c>
      <c r="C8" s="29">
        <v>83</v>
      </c>
      <c r="D8" s="25">
        <v>85</v>
      </c>
      <c r="E8" s="25">
        <v>76</v>
      </c>
      <c r="F8" s="25">
        <v>80</v>
      </c>
      <c r="G8" s="25">
        <v>70</v>
      </c>
      <c r="H8" s="25">
        <v>67</v>
      </c>
      <c r="I8" s="25">
        <v>70</v>
      </c>
      <c r="J8" s="25">
        <v>72</v>
      </c>
      <c r="K8" s="25">
        <v>72</v>
      </c>
      <c r="L8" s="25">
        <v>74</v>
      </c>
      <c r="M8" s="25">
        <v>68</v>
      </c>
      <c r="N8" s="25">
        <v>142</v>
      </c>
      <c r="O8" s="25">
        <v>67</v>
      </c>
      <c r="P8" s="25">
        <v>65</v>
      </c>
      <c r="Q8" s="25">
        <v>60</v>
      </c>
    </row>
    <row r="9" spans="1:17" x14ac:dyDescent="0.2">
      <c r="A9" s="2" t="s">
        <v>14</v>
      </c>
      <c r="B9" s="2" t="s">
        <v>97</v>
      </c>
      <c r="C9" s="29">
        <v>-21</v>
      </c>
      <c r="D9" s="25">
        <v>-512</v>
      </c>
      <c r="E9" s="25">
        <v>-14</v>
      </c>
      <c r="F9" s="25">
        <v>-37</v>
      </c>
      <c r="G9" s="25">
        <v>10</v>
      </c>
      <c r="H9" s="25">
        <v>-413</v>
      </c>
      <c r="I9" s="25">
        <v>-34</v>
      </c>
      <c r="J9" s="25">
        <v>339</v>
      </c>
      <c r="K9" s="25">
        <v>90</v>
      </c>
      <c r="L9" s="25">
        <v>466</v>
      </c>
      <c r="M9" s="25">
        <v>212</v>
      </c>
      <c r="N9" s="25">
        <v>67</v>
      </c>
      <c r="O9" s="25">
        <v>-573</v>
      </c>
      <c r="P9" s="25">
        <v>-395</v>
      </c>
      <c r="Q9" s="25">
        <v>-279</v>
      </c>
    </row>
    <row r="10" spans="1:17" x14ac:dyDescent="0.2">
      <c r="A10" s="2" t="s">
        <v>15</v>
      </c>
      <c r="B10" s="2" t="s">
        <v>98</v>
      </c>
      <c r="C10" s="29">
        <v>-41</v>
      </c>
      <c r="D10" s="25">
        <v>285</v>
      </c>
      <c r="E10" s="25">
        <v>72</v>
      </c>
      <c r="F10" s="25">
        <v>-99</v>
      </c>
      <c r="G10" s="25">
        <v>489</v>
      </c>
      <c r="H10" s="25">
        <v>8</v>
      </c>
      <c r="I10" s="25">
        <v>-298</v>
      </c>
      <c r="J10" s="25">
        <v>1236</v>
      </c>
      <c r="K10" s="25">
        <v>-44</v>
      </c>
      <c r="L10" s="25">
        <v>-330</v>
      </c>
      <c r="M10" s="25">
        <v>343</v>
      </c>
      <c r="N10" s="25">
        <v>58</v>
      </c>
      <c r="O10" s="25">
        <v>-815</v>
      </c>
      <c r="P10" s="25">
        <v>-632</v>
      </c>
      <c r="Q10" s="25">
        <v>-930</v>
      </c>
    </row>
    <row r="11" spans="1:17" x14ac:dyDescent="0.2">
      <c r="A11" s="2" t="s">
        <v>68</v>
      </c>
      <c r="B11" s="2" t="s">
        <v>99</v>
      </c>
      <c r="C11" s="29">
        <v>14</v>
      </c>
      <c r="D11" s="25">
        <v>33</v>
      </c>
      <c r="E11" s="25">
        <v>80</v>
      </c>
      <c r="F11" s="25">
        <v>-54</v>
      </c>
      <c r="G11" s="25">
        <v>12</v>
      </c>
      <c r="H11" s="25">
        <v>6</v>
      </c>
      <c r="I11" s="25">
        <v>-91</v>
      </c>
      <c r="J11" s="25">
        <v>103</v>
      </c>
      <c r="K11" s="25">
        <v>111</v>
      </c>
      <c r="L11" s="25">
        <v>-72</v>
      </c>
      <c r="M11" s="25">
        <v>-102</v>
      </c>
      <c r="N11" s="25">
        <v>50</v>
      </c>
      <c r="O11" s="25">
        <v>83</v>
      </c>
      <c r="P11" s="25">
        <v>-90</v>
      </c>
      <c r="Q11" s="25">
        <v>102</v>
      </c>
    </row>
    <row r="12" spans="1:17" x14ac:dyDescent="0.2">
      <c r="A12" s="8" t="s">
        <v>69</v>
      </c>
      <c r="B12" s="8" t="s">
        <v>100</v>
      </c>
      <c r="C12" s="30">
        <v>-155</v>
      </c>
      <c r="D12" s="31">
        <v>-152</v>
      </c>
      <c r="E12" s="31">
        <v>-138</v>
      </c>
      <c r="F12" s="31">
        <v>-114</v>
      </c>
      <c r="G12" s="31">
        <v>-88</v>
      </c>
      <c r="H12" s="31">
        <v>-46</v>
      </c>
      <c r="I12" s="31">
        <v>-32</v>
      </c>
      <c r="J12" s="31">
        <v>-62</v>
      </c>
      <c r="K12" s="31">
        <v>-71</v>
      </c>
      <c r="L12" s="31">
        <v>21</v>
      </c>
      <c r="M12" s="31">
        <v>-66</v>
      </c>
      <c r="N12" s="31">
        <v>-33</v>
      </c>
      <c r="O12" s="31">
        <v>-8</v>
      </c>
      <c r="P12" s="31">
        <v>-8</v>
      </c>
      <c r="Q12" s="31">
        <v>-37</v>
      </c>
    </row>
    <row r="13" spans="1:17" ht="15" x14ac:dyDescent="0.25">
      <c r="A13" s="5" t="s">
        <v>70</v>
      </c>
      <c r="B13" s="5" t="s">
        <v>101</v>
      </c>
      <c r="C13" s="32">
        <v>589</v>
      </c>
      <c r="D13" s="33">
        <v>586</v>
      </c>
      <c r="E13" s="33">
        <v>293</v>
      </c>
      <c r="F13" s="33">
        <v>426</v>
      </c>
      <c r="G13" s="33">
        <v>618</v>
      </c>
      <c r="H13" s="33">
        <v>624</v>
      </c>
      <c r="I13" s="33">
        <v>197</v>
      </c>
      <c r="J13" s="33">
        <v>573</v>
      </c>
      <c r="K13" s="33">
        <v>687</v>
      </c>
      <c r="L13" s="33">
        <v>538</v>
      </c>
      <c r="M13" s="33">
        <v>165</v>
      </c>
      <c r="N13" s="33">
        <v>526</v>
      </c>
      <c r="O13" s="33">
        <v>835</v>
      </c>
      <c r="P13" s="33">
        <v>611</v>
      </c>
      <c r="Q13" s="33">
        <v>273</v>
      </c>
    </row>
    <row r="14" spans="1:17" x14ac:dyDescent="0.2">
      <c r="A14" s="2" t="s">
        <v>0</v>
      </c>
      <c r="C14" s="29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 x14ac:dyDescent="0.2">
      <c r="A15" s="2" t="s">
        <v>71</v>
      </c>
      <c r="B15" s="2" t="s">
        <v>102</v>
      </c>
      <c r="C15" s="29">
        <v>-101</v>
      </c>
      <c r="D15" s="25">
        <v>57</v>
      </c>
      <c r="E15" s="25">
        <v>-65</v>
      </c>
      <c r="F15" s="25">
        <v>138</v>
      </c>
      <c r="G15" s="25">
        <v>-177</v>
      </c>
      <c r="H15" s="25">
        <v>160</v>
      </c>
      <c r="I15" s="25">
        <v>-164</v>
      </c>
      <c r="J15" s="25">
        <v>-86</v>
      </c>
      <c r="K15" s="25">
        <v>-138</v>
      </c>
      <c r="L15" s="25">
        <v>31</v>
      </c>
      <c r="M15" s="25">
        <v>330</v>
      </c>
      <c r="N15" s="25">
        <v>-17</v>
      </c>
      <c r="O15" s="25">
        <v>1</v>
      </c>
      <c r="P15" s="25">
        <v>-118</v>
      </c>
      <c r="Q15" s="25">
        <v>120</v>
      </c>
    </row>
    <row r="16" spans="1:17" x14ac:dyDescent="0.2">
      <c r="A16" s="8" t="s">
        <v>72</v>
      </c>
      <c r="B16" s="8" t="s">
        <v>103</v>
      </c>
      <c r="C16" s="30">
        <v>-63</v>
      </c>
      <c r="D16" s="31">
        <v>71</v>
      </c>
      <c r="E16" s="31">
        <v>-25</v>
      </c>
      <c r="F16" s="31">
        <v>-23</v>
      </c>
      <c r="G16" s="31">
        <v>24</v>
      </c>
      <c r="H16" s="31">
        <v>-60</v>
      </c>
      <c r="I16" s="31">
        <v>63</v>
      </c>
      <c r="J16" s="31">
        <v>-26</v>
      </c>
      <c r="K16" s="31">
        <v>-47</v>
      </c>
      <c r="L16" s="31">
        <v>15</v>
      </c>
      <c r="M16" s="31">
        <v>151</v>
      </c>
      <c r="N16" s="31">
        <v>-19</v>
      </c>
      <c r="O16" s="31">
        <v>79</v>
      </c>
      <c r="P16" s="31">
        <v>67</v>
      </c>
      <c r="Q16" s="31">
        <v>19</v>
      </c>
    </row>
    <row r="17" spans="1:17" ht="15" x14ac:dyDescent="0.25">
      <c r="A17" s="5" t="s">
        <v>73</v>
      </c>
      <c r="B17" s="5" t="s">
        <v>104</v>
      </c>
      <c r="C17" s="32">
        <v>-164</v>
      </c>
      <c r="D17" s="33">
        <v>128</v>
      </c>
      <c r="E17" s="33">
        <v>-90</v>
      </c>
      <c r="F17" s="33">
        <v>115</v>
      </c>
      <c r="G17" s="33">
        <v>-153</v>
      </c>
      <c r="H17" s="33">
        <v>100</v>
      </c>
      <c r="I17" s="33">
        <v>-101</v>
      </c>
      <c r="J17" s="33">
        <v>-112</v>
      </c>
      <c r="K17" s="33">
        <v>-185</v>
      </c>
      <c r="L17" s="33">
        <v>46</v>
      </c>
      <c r="M17" s="33">
        <v>481</v>
      </c>
      <c r="N17" s="33">
        <v>-36</v>
      </c>
      <c r="O17" s="33">
        <v>80</v>
      </c>
      <c r="P17" s="33">
        <v>-51</v>
      </c>
      <c r="Q17" s="33">
        <v>139</v>
      </c>
    </row>
    <row r="18" spans="1:17" x14ac:dyDescent="0.2">
      <c r="A18" s="2" t="s">
        <v>0</v>
      </c>
      <c r="C18" s="29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5" x14ac:dyDescent="0.25">
      <c r="A19" s="5" t="s">
        <v>74</v>
      </c>
      <c r="B19" s="5" t="s">
        <v>105</v>
      </c>
      <c r="C19" s="32"/>
      <c r="D19" s="33">
        <v>714</v>
      </c>
      <c r="E19" s="33">
        <v>203</v>
      </c>
      <c r="F19" s="33">
        <v>541</v>
      </c>
      <c r="G19" s="33">
        <v>465</v>
      </c>
      <c r="H19" s="33">
        <v>724</v>
      </c>
      <c r="I19" s="33">
        <v>96</v>
      </c>
      <c r="J19" s="33">
        <v>461</v>
      </c>
      <c r="K19" s="33">
        <v>502</v>
      </c>
      <c r="L19" s="33">
        <v>584</v>
      </c>
      <c r="M19" s="33">
        <v>646</v>
      </c>
      <c r="N19" s="33">
        <v>490</v>
      </c>
      <c r="O19" s="33">
        <v>915</v>
      </c>
      <c r="P19" s="33">
        <v>560</v>
      </c>
      <c r="Q19" s="33">
        <v>412</v>
      </c>
    </row>
    <row r="20" spans="1:17" x14ac:dyDescent="0.2">
      <c r="C20" s="29"/>
      <c r="D20" s="25"/>
      <c r="E20" s="25" t="s">
        <v>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15" x14ac:dyDescent="0.25">
      <c r="A21" s="5" t="s">
        <v>75</v>
      </c>
      <c r="B21" s="5" t="s">
        <v>109</v>
      </c>
      <c r="C21" s="29"/>
      <c r="D21" s="25"/>
      <c r="E21" s="25" t="s"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">
      <c r="A22" s="2" t="s">
        <v>76</v>
      </c>
      <c r="B22" s="2" t="s">
        <v>106</v>
      </c>
      <c r="C22" s="29">
        <v>-235</v>
      </c>
      <c r="D22" s="25">
        <v>-278</v>
      </c>
      <c r="E22" s="25">
        <v>-279</v>
      </c>
      <c r="F22" s="25">
        <v>-272</v>
      </c>
      <c r="G22" s="25">
        <v>-237</v>
      </c>
      <c r="H22" s="25">
        <v>-274</v>
      </c>
      <c r="I22" s="25">
        <v>-241</v>
      </c>
      <c r="J22" s="25">
        <v>-194</v>
      </c>
      <c r="K22" s="25">
        <v>-246</v>
      </c>
      <c r="L22" s="25">
        <v>-246</v>
      </c>
      <c r="M22" s="25">
        <v>-236</v>
      </c>
      <c r="N22" s="25">
        <v>-238</v>
      </c>
      <c r="O22" s="25">
        <v>-208</v>
      </c>
      <c r="P22" s="25">
        <v>-182</v>
      </c>
      <c r="Q22" s="25">
        <v>-235</v>
      </c>
    </row>
    <row r="23" spans="1:17" x14ac:dyDescent="0.2">
      <c r="A23" s="2" t="s">
        <v>77</v>
      </c>
      <c r="B23" s="2" t="s">
        <v>107</v>
      </c>
      <c r="C23" s="29">
        <v>59</v>
      </c>
      <c r="D23" s="25" t="s">
        <v>46</v>
      </c>
      <c r="E23" s="25">
        <v>21</v>
      </c>
      <c r="F23" s="25" t="s">
        <v>46</v>
      </c>
      <c r="G23" s="25" t="s">
        <v>46</v>
      </c>
      <c r="H23" s="25">
        <v>613</v>
      </c>
      <c r="I23" s="25">
        <v>67</v>
      </c>
      <c r="J23" s="25">
        <v>-3</v>
      </c>
      <c r="K23" s="35" t="s">
        <v>46</v>
      </c>
      <c r="L23" s="35" t="s">
        <v>46</v>
      </c>
      <c r="M23" s="35">
        <v>897</v>
      </c>
      <c r="N23" s="35" t="s">
        <v>46</v>
      </c>
      <c r="O23" s="25">
        <v>18</v>
      </c>
      <c r="P23" s="35" t="s">
        <v>46</v>
      </c>
      <c r="Q23" s="35" t="s">
        <v>46</v>
      </c>
    </row>
    <row r="24" spans="1:17" x14ac:dyDescent="0.2">
      <c r="A24" s="2" t="s">
        <v>78</v>
      </c>
      <c r="B24" s="2" t="s">
        <v>108</v>
      </c>
      <c r="C24" s="34">
        <v>-348</v>
      </c>
      <c r="D24" s="35">
        <v>-762</v>
      </c>
      <c r="E24" s="35">
        <v>-734</v>
      </c>
      <c r="F24" s="35">
        <v>-703</v>
      </c>
      <c r="G24" s="35">
        <v>-3059</v>
      </c>
      <c r="H24" s="35" t="s">
        <v>46</v>
      </c>
      <c r="I24" s="35" t="s">
        <v>46</v>
      </c>
      <c r="J24" s="25">
        <v>-1</v>
      </c>
      <c r="K24" s="25">
        <v>-510</v>
      </c>
      <c r="L24" s="25">
        <v>-15</v>
      </c>
      <c r="M24" s="25">
        <v>-939</v>
      </c>
      <c r="N24" s="25">
        <v>-23</v>
      </c>
      <c r="O24" s="25">
        <v>-878</v>
      </c>
      <c r="P24" s="25">
        <v>105</v>
      </c>
      <c r="Q24" s="35" t="s">
        <v>46</v>
      </c>
    </row>
    <row r="25" spans="1:17" x14ac:dyDescent="0.2">
      <c r="A25" s="8" t="s">
        <v>79</v>
      </c>
      <c r="B25" s="8" t="s">
        <v>185</v>
      </c>
      <c r="C25" s="30">
        <v>-2781.9989999999998</v>
      </c>
      <c r="D25" s="31">
        <v>-181.999</v>
      </c>
      <c r="E25" s="31">
        <v>0</v>
      </c>
      <c r="F25" s="31">
        <v>-3</v>
      </c>
      <c r="G25" s="31">
        <v>0</v>
      </c>
      <c r="H25" s="31">
        <v>0</v>
      </c>
      <c r="I25" s="31">
        <v>-12</v>
      </c>
      <c r="J25" s="31">
        <v>0</v>
      </c>
      <c r="K25" s="31">
        <v>14</v>
      </c>
      <c r="L25" s="31">
        <v>-2</v>
      </c>
      <c r="M25" s="31">
        <v>0</v>
      </c>
      <c r="N25" s="31">
        <v>9</v>
      </c>
      <c r="O25" s="31">
        <v>9</v>
      </c>
      <c r="P25" s="31">
        <v>-11</v>
      </c>
      <c r="Q25" s="31">
        <v>-4</v>
      </c>
    </row>
    <row r="26" spans="1:17" ht="15" x14ac:dyDescent="0.25">
      <c r="A26" s="5" t="s">
        <v>80</v>
      </c>
      <c r="B26" s="5" t="s">
        <v>110</v>
      </c>
      <c r="C26" s="32">
        <v>-3305.9989999999998</v>
      </c>
      <c r="D26" s="33">
        <v>-1221.999</v>
      </c>
      <c r="E26" s="33">
        <v>-992</v>
      </c>
      <c r="F26" s="33">
        <v>-978</v>
      </c>
      <c r="G26" s="33">
        <v>-3295.9989999999998</v>
      </c>
      <c r="H26" s="33">
        <v>339</v>
      </c>
      <c r="I26" s="33">
        <v>-186</v>
      </c>
      <c r="J26" s="33">
        <v>-198</v>
      </c>
      <c r="K26" s="33">
        <v>-742</v>
      </c>
      <c r="L26" s="33">
        <v>-263</v>
      </c>
      <c r="M26" s="33">
        <v>-278</v>
      </c>
      <c r="N26" s="33">
        <v>-252</v>
      </c>
      <c r="O26" s="33">
        <v>-1059</v>
      </c>
      <c r="P26" s="33">
        <v>-88</v>
      </c>
      <c r="Q26" s="33">
        <v>-239</v>
      </c>
    </row>
    <row r="27" spans="1:17" x14ac:dyDescent="0.2">
      <c r="A27" s="2" t="s">
        <v>0</v>
      </c>
      <c r="C27" s="29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15" x14ac:dyDescent="0.25">
      <c r="A28" s="5" t="s">
        <v>81</v>
      </c>
      <c r="B28" s="5" t="s">
        <v>112</v>
      </c>
      <c r="C28" s="29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">
      <c r="A29" s="2" t="s">
        <v>487</v>
      </c>
      <c r="B29" s="2" t="s">
        <v>488</v>
      </c>
      <c r="C29" s="29" t="s">
        <v>46</v>
      </c>
      <c r="D29" s="25" t="s">
        <v>46</v>
      </c>
      <c r="E29" s="25" t="s">
        <v>46</v>
      </c>
      <c r="F29" s="25" t="s">
        <v>46</v>
      </c>
      <c r="G29" s="25">
        <v>2000</v>
      </c>
      <c r="H29" s="25" t="s">
        <v>46</v>
      </c>
      <c r="I29" s="25" t="s">
        <v>46</v>
      </c>
      <c r="J29" s="25" t="s">
        <v>46</v>
      </c>
      <c r="K29" s="25" t="s">
        <v>46</v>
      </c>
      <c r="L29" s="25" t="s">
        <v>46</v>
      </c>
      <c r="M29" s="25" t="s">
        <v>46</v>
      </c>
      <c r="N29" s="25" t="s">
        <v>46</v>
      </c>
      <c r="O29" s="25" t="s">
        <v>46</v>
      </c>
      <c r="P29" s="25" t="s">
        <v>46</v>
      </c>
      <c r="Q29" s="25" t="s">
        <v>46</v>
      </c>
    </row>
    <row r="30" spans="1:17" x14ac:dyDescent="0.2">
      <c r="A30" s="2" t="s">
        <v>494</v>
      </c>
      <c r="B30" s="2" t="s">
        <v>493</v>
      </c>
      <c r="C30" s="29" t="s">
        <v>46</v>
      </c>
      <c r="D30" s="25" t="s">
        <v>46</v>
      </c>
      <c r="E30" s="25" t="s">
        <v>46</v>
      </c>
      <c r="F30" s="25">
        <v>-1</v>
      </c>
      <c r="G30" s="25">
        <v>-27</v>
      </c>
      <c r="H30" s="25" t="s">
        <v>46</v>
      </c>
      <c r="I30" s="25" t="s">
        <v>46</v>
      </c>
      <c r="J30" s="25" t="s">
        <v>46</v>
      </c>
      <c r="K30" s="25" t="s">
        <v>46</v>
      </c>
      <c r="L30" s="25" t="s">
        <v>46</v>
      </c>
      <c r="M30" s="25" t="s">
        <v>46</v>
      </c>
      <c r="N30" s="25" t="s">
        <v>46</v>
      </c>
      <c r="O30" s="25" t="s">
        <v>46</v>
      </c>
      <c r="P30" s="25" t="s">
        <v>46</v>
      </c>
      <c r="Q30" s="25" t="s">
        <v>46</v>
      </c>
    </row>
    <row r="31" spans="1:17" x14ac:dyDescent="0.2">
      <c r="A31" s="2" t="s">
        <v>82</v>
      </c>
      <c r="B31" s="2" t="s">
        <v>113</v>
      </c>
      <c r="C31" s="29">
        <v>6204</v>
      </c>
      <c r="D31" s="25">
        <v>6458</v>
      </c>
      <c r="E31" s="25">
        <v>2913</v>
      </c>
      <c r="F31" s="25">
        <v>6118</v>
      </c>
      <c r="G31" s="25">
        <v>8985</v>
      </c>
      <c r="H31" s="25">
        <v>2497</v>
      </c>
      <c r="I31" s="25">
        <v>3160</v>
      </c>
      <c r="J31" s="25">
        <v>1604</v>
      </c>
      <c r="K31" s="25">
        <v>1895</v>
      </c>
      <c r="L31" s="25">
        <v>2663</v>
      </c>
      <c r="M31" s="25">
        <v>6782</v>
      </c>
      <c r="N31" s="25">
        <v>1845</v>
      </c>
      <c r="O31" s="25">
        <v>5880</v>
      </c>
      <c r="P31" s="25">
        <v>2659</v>
      </c>
      <c r="Q31" s="25">
        <v>2427</v>
      </c>
    </row>
    <row r="32" spans="1:17" x14ac:dyDescent="0.2">
      <c r="A32" s="2" t="s">
        <v>83</v>
      </c>
      <c r="B32" s="2" t="s">
        <v>114</v>
      </c>
      <c r="C32" s="29">
        <v>-2396</v>
      </c>
      <c r="D32" s="25">
        <v>-4468</v>
      </c>
      <c r="E32" s="25">
        <v>-1802</v>
      </c>
      <c r="F32" s="25">
        <v>-5876</v>
      </c>
      <c r="G32" s="25">
        <v>-7556</v>
      </c>
      <c r="H32" s="25">
        <v>-2635</v>
      </c>
      <c r="I32" s="25">
        <v>-3216</v>
      </c>
      <c r="J32" s="25">
        <v>-1816</v>
      </c>
      <c r="K32" s="25">
        <v>-1849</v>
      </c>
      <c r="L32" s="25">
        <v>-3592</v>
      </c>
      <c r="M32" s="25">
        <v>-6911</v>
      </c>
      <c r="N32" s="25">
        <v>-2919</v>
      </c>
      <c r="O32" s="25">
        <v>-5172</v>
      </c>
      <c r="P32" s="25">
        <v>-2866</v>
      </c>
      <c r="Q32" s="25">
        <v>-2644</v>
      </c>
    </row>
    <row r="33" spans="1:17" x14ac:dyDescent="0.2">
      <c r="A33" s="2" t="s">
        <v>84</v>
      </c>
      <c r="B33" s="2" t="s">
        <v>115</v>
      </c>
      <c r="C33" s="34" t="s">
        <v>46</v>
      </c>
      <c r="D33" s="35" t="s">
        <v>46</v>
      </c>
      <c r="E33" s="35" t="s">
        <v>46</v>
      </c>
      <c r="F33" s="35">
        <v>-17</v>
      </c>
      <c r="G33" s="35" t="s">
        <v>46</v>
      </c>
      <c r="H33" s="35" t="s">
        <v>46</v>
      </c>
      <c r="I33" s="35" t="s">
        <v>46</v>
      </c>
      <c r="J33" s="25">
        <v>-17</v>
      </c>
      <c r="K33" s="35" t="s">
        <v>46</v>
      </c>
      <c r="L33" s="35" t="s">
        <v>46</v>
      </c>
      <c r="M33" s="35" t="s">
        <v>46</v>
      </c>
      <c r="N33" s="25">
        <v>-16</v>
      </c>
      <c r="O33" s="35" t="s">
        <v>46</v>
      </c>
      <c r="P33" s="35" t="s">
        <v>46</v>
      </c>
      <c r="Q33" s="35" t="s">
        <v>46</v>
      </c>
    </row>
    <row r="34" spans="1:17" x14ac:dyDescent="0.2">
      <c r="A34" s="8" t="s">
        <v>85</v>
      </c>
      <c r="B34" s="8" t="s">
        <v>116</v>
      </c>
      <c r="C34" s="36" t="s">
        <v>46</v>
      </c>
      <c r="D34" s="37">
        <v>-827</v>
      </c>
      <c r="E34" s="37" t="s">
        <v>46</v>
      </c>
      <c r="F34" s="37" t="s">
        <v>46</v>
      </c>
      <c r="G34" s="37" t="s">
        <v>46</v>
      </c>
      <c r="H34" s="37">
        <v>-735</v>
      </c>
      <c r="I34" s="37" t="s">
        <v>46</v>
      </c>
      <c r="J34" s="37" t="s">
        <v>46</v>
      </c>
      <c r="K34" s="37" t="s">
        <v>46</v>
      </c>
      <c r="L34" s="31">
        <v>-460</v>
      </c>
      <c r="M34" s="37" t="s">
        <v>46</v>
      </c>
      <c r="N34" s="37" t="s">
        <v>46</v>
      </c>
      <c r="O34" s="37" t="s">
        <v>46</v>
      </c>
      <c r="P34" s="37" t="s">
        <v>46</v>
      </c>
      <c r="Q34" s="37" t="s">
        <v>46</v>
      </c>
    </row>
    <row r="35" spans="1:17" ht="15" x14ac:dyDescent="0.25">
      <c r="A35" s="5" t="s">
        <v>86</v>
      </c>
      <c r="B35" s="5" t="s">
        <v>117</v>
      </c>
      <c r="C35" s="32">
        <v>3808</v>
      </c>
      <c r="D35" s="33">
        <v>1163</v>
      </c>
      <c r="E35" s="33">
        <v>1111</v>
      </c>
      <c r="F35" s="33">
        <v>224</v>
      </c>
      <c r="G35" s="33">
        <v>3402</v>
      </c>
      <c r="H35" s="33">
        <v>-873</v>
      </c>
      <c r="I35" s="33">
        <v>-56</v>
      </c>
      <c r="J35" s="33">
        <v>-229</v>
      </c>
      <c r="K35" s="33">
        <v>46</v>
      </c>
      <c r="L35" s="33">
        <v>-1389</v>
      </c>
      <c r="M35" s="33">
        <v>-129</v>
      </c>
      <c r="N35" s="33">
        <v>-1090</v>
      </c>
      <c r="O35" s="33">
        <v>708</v>
      </c>
      <c r="P35" s="33">
        <v>-207</v>
      </c>
      <c r="Q35" s="33">
        <v>-217</v>
      </c>
    </row>
    <row r="36" spans="1:17" ht="3.75" customHeight="1" x14ac:dyDescent="0.2">
      <c r="A36" s="2" t="s">
        <v>0</v>
      </c>
      <c r="C36" s="2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15" x14ac:dyDescent="0.25">
      <c r="A37" s="5" t="s">
        <v>87</v>
      </c>
      <c r="B37" s="5" t="s">
        <v>118</v>
      </c>
      <c r="C37" s="32">
        <v>927.0010000000002</v>
      </c>
      <c r="D37" s="33">
        <v>655.00099999999998</v>
      </c>
      <c r="E37" s="33">
        <v>322.00099999999998</v>
      </c>
      <c r="F37" s="33">
        <v>-213</v>
      </c>
      <c r="G37" s="33">
        <v>571.0010000000002</v>
      </c>
      <c r="H37" s="33">
        <v>190</v>
      </c>
      <c r="I37" s="33">
        <v>-146</v>
      </c>
      <c r="J37" s="33">
        <v>34</v>
      </c>
      <c r="K37" s="33">
        <v>-194</v>
      </c>
      <c r="L37" s="33">
        <v>-1068</v>
      </c>
      <c r="M37" s="33">
        <v>239</v>
      </c>
      <c r="N37" s="33">
        <v>-852</v>
      </c>
      <c r="O37" s="33">
        <v>564</v>
      </c>
      <c r="P37" s="33">
        <v>265</v>
      </c>
      <c r="Q37" s="33">
        <v>-44</v>
      </c>
    </row>
    <row r="38" spans="1:17" ht="15" x14ac:dyDescent="0.25">
      <c r="A38" s="5"/>
      <c r="B38" s="5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x14ac:dyDescent="0.2">
      <c r="A39" s="2" t="s">
        <v>88</v>
      </c>
      <c r="B39" s="2" t="s">
        <v>119</v>
      </c>
      <c r="C39" s="29">
        <v>2220</v>
      </c>
      <c r="D39" s="25">
        <v>1477</v>
      </c>
      <c r="E39" s="25">
        <v>1286</v>
      </c>
      <c r="F39" s="25">
        <v>1476</v>
      </c>
      <c r="G39" s="25">
        <v>848</v>
      </c>
      <c r="H39" s="25">
        <v>703</v>
      </c>
      <c r="I39" s="25">
        <v>769</v>
      </c>
      <c r="J39" s="25">
        <v>749</v>
      </c>
      <c r="K39" s="25">
        <v>1008</v>
      </c>
      <c r="L39" s="25">
        <v>2004</v>
      </c>
      <c r="M39" s="25">
        <v>1630</v>
      </c>
      <c r="N39" s="25">
        <v>2463</v>
      </c>
      <c r="O39" s="25">
        <v>1873</v>
      </c>
      <c r="P39" s="25">
        <v>1477</v>
      </c>
      <c r="Q39" s="25">
        <v>1593</v>
      </c>
    </row>
    <row r="40" spans="1:17" x14ac:dyDescent="0.2">
      <c r="A40" s="2" t="s">
        <v>89</v>
      </c>
      <c r="B40" s="2" t="s">
        <v>120</v>
      </c>
      <c r="C40" s="29">
        <v>-40</v>
      </c>
      <c r="D40" s="25">
        <v>88</v>
      </c>
      <c r="E40" s="25">
        <v>-130</v>
      </c>
      <c r="F40" s="25">
        <v>23</v>
      </c>
      <c r="G40" s="25">
        <v>57</v>
      </c>
      <c r="H40" s="25">
        <v>-45</v>
      </c>
      <c r="I40" s="25">
        <v>80</v>
      </c>
      <c r="J40" s="25">
        <v>-13</v>
      </c>
      <c r="K40" s="25">
        <v>-65</v>
      </c>
      <c r="L40" s="25">
        <v>72</v>
      </c>
      <c r="M40" s="25">
        <v>135</v>
      </c>
      <c r="N40" s="25">
        <v>19</v>
      </c>
      <c r="O40" s="25">
        <v>26</v>
      </c>
      <c r="P40" s="25">
        <v>132</v>
      </c>
      <c r="Q40" s="25">
        <v>-73</v>
      </c>
    </row>
    <row r="41" spans="1:17" ht="15" x14ac:dyDescent="0.25">
      <c r="A41" s="5" t="s">
        <v>90</v>
      </c>
      <c r="B41" s="5" t="s">
        <v>121</v>
      </c>
      <c r="C41" s="32">
        <v>3107</v>
      </c>
      <c r="D41" s="33">
        <v>2220</v>
      </c>
      <c r="E41" s="33">
        <v>1477</v>
      </c>
      <c r="F41" s="33">
        <v>1286</v>
      </c>
      <c r="G41" s="33">
        <v>1476</v>
      </c>
      <c r="H41" s="33">
        <v>848</v>
      </c>
      <c r="I41" s="33">
        <v>703</v>
      </c>
      <c r="J41" s="33">
        <v>769</v>
      </c>
      <c r="K41" s="33">
        <v>749</v>
      </c>
      <c r="L41" s="33">
        <v>1008</v>
      </c>
      <c r="M41" s="33">
        <v>2004</v>
      </c>
      <c r="N41" s="33">
        <v>1630</v>
      </c>
      <c r="O41" s="33">
        <v>2463</v>
      </c>
      <c r="P41" s="33">
        <v>1873</v>
      </c>
      <c r="Q41" s="33">
        <v>1477</v>
      </c>
    </row>
    <row r="42" spans="1:17" x14ac:dyDescent="0.2">
      <c r="A42" s="2" t="s">
        <v>0</v>
      </c>
      <c r="C42" s="2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7" ht="15" x14ac:dyDescent="0.25">
      <c r="A43" s="5" t="s">
        <v>91</v>
      </c>
      <c r="B43" s="5" t="s">
        <v>122</v>
      </c>
      <c r="C43" s="2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A44" s="2" t="s">
        <v>92</v>
      </c>
      <c r="B44" s="2" t="s">
        <v>355</v>
      </c>
      <c r="C44" s="29">
        <v>8</v>
      </c>
      <c r="D44" s="25">
        <v>7</v>
      </c>
      <c r="E44" s="25">
        <v>6</v>
      </c>
      <c r="F44" s="25">
        <v>9</v>
      </c>
      <c r="G44" s="25">
        <v>6</v>
      </c>
      <c r="H44" s="25">
        <v>7</v>
      </c>
      <c r="I44" s="25">
        <v>5</v>
      </c>
      <c r="J44" s="25">
        <v>5</v>
      </c>
      <c r="K44" s="25">
        <v>9</v>
      </c>
      <c r="L44" s="25">
        <v>9</v>
      </c>
      <c r="M44" s="25">
        <v>8</v>
      </c>
      <c r="N44" s="25">
        <v>12</v>
      </c>
      <c r="O44" s="25">
        <v>4</v>
      </c>
      <c r="P44" s="25">
        <v>2</v>
      </c>
      <c r="Q44" s="25">
        <v>1</v>
      </c>
    </row>
    <row r="45" spans="1:17" x14ac:dyDescent="0.2">
      <c r="A45" s="2" t="s">
        <v>93</v>
      </c>
      <c r="B45" s="2" t="s">
        <v>123</v>
      </c>
      <c r="C45" s="29">
        <v>-449</v>
      </c>
      <c r="D45" s="25">
        <v>-289</v>
      </c>
      <c r="E45" s="25">
        <v>-363</v>
      </c>
      <c r="F45" s="25">
        <v>-402</v>
      </c>
      <c r="G45" s="25">
        <v>-343</v>
      </c>
      <c r="H45" s="25">
        <v>-372</v>
      </c>
      <c r="I45" s="25">
        <v>-375</v>
      </c>
      <c r="J45" s="25">
        <v>-277</v>
      </c>
      <c r="K45" s="25">
        <v>-350</v>
      </c>
      <c r="L45" s="25">
        <v>-344</v>
      </c>
      <c r="M45" s="25">
        <v>-272</v>
      </c>
      <c r="N45" s="25">
        <v>-263</v>
      </c>
      <c r="O45" s="25">
        <v>-217</v>
      </c>
      <c r="P45" s="25">
        <v>-214</v>
      </c>
      <c r="Q45" s="25">
        <v>-199</v>
      </c>
    </row>
    <row r="46" spans="1:17" x14ac:dyDescent="0.2">
      <c r="A46" s="2" t="s">
        <v>11</v>
      </c>
      <c r="B46" s="2" t="s">
        <v>124</v>
      </c>
      <c r="C46" s="29">
        <v>-33</v>
      </c>
      <c r="D46" s="25">
        <v>-35</v>
      </c>
      <c r="E46" s="25">
        <v>-31</v>
      </c>
      <c r="F46" s="25">
        <v>-32</v>
      </c>
      <c r="G46" s="25">
        <v>-30</v>
      </c>
      <c r="H46" s="25">
        <v>-29</v>
      </c>
      <c r="I46" s="25">
        <v>-28</v>
      </c>
      <c r="J46" s="25">
        <v>-28</v>
      </c>
      <c r="K46" s="25">
        <v>-28</v>
      </c>
      <c r="L46" s="25">
        <v>-26</v>
      </c>
      <c r="M46" s="25">
        <v>-26</v>
      </c>
      <c r="N46" s="25">
        <v>-26</v>
      </c>
      <c r="O46" s="25">
        <v>-24</v>
      </c>
      <c r="P46" s="25">
        <v>-22</v>
      </c>
      <c r="Q46" s="25">
        <v>-23</v>
      </c>
    </row>
    <row r="47" spans="1:17" x14ac:dyDescent="0.2">
      <c r="A47" s="8" t="s">
        <v>0</v>
      </c>
      <c r="B47" s="8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</row>
    <row r="48" spans="1:17" ht="15" x14ac:dyDescent="0.25">
      <c r="A48" s="5" t="s">
        <v>94</v>
      </c>
      <c r="B48" s="5" t="s">
        <v>125</v>
      </c>
      <c r="C48" s="32">
        <v>3107</v>
      </c>
      <c r="D48" s="33">
        <v>2220</v>
      </c>
      <c r="E48" s="33">
        <v>1477</v>
      </c>
      <c r="F48" s="33">
        <v>1286</v>
      </c>
      <c r="G48" s="33">
        <v>1476</v>
      </c>
      <c r="H48" s="33">
        <v>848</v>
      </c>
      <c r="I48" s="33">
        <v>703</v>
      </c>
      <c r="J48" s="33">
        <v>769</v>
      </c>
      <c r="K48" s="33">
        <v>749</v>
      </c>
      <c r="L48" s="33">
        <v>1008</v>
      </c>
      <c r="M48" s="33">
        <v>2004</v>
      </c>
      <c r="N48" s="33">
        <v>1630</v>
      </c>
      <c r="O48" s="33">
        <v>2463</v>
      </c>
      <c r="P48" s="33">
        <v>1873</v>
      </c>
      <c r="Q48" s="33">
        <v>1477</v>
      </c>
    </row>
    <row r="49" spans="1:17" x14ac:dyDescent="0.2">
      <c r="A49" s="8" t="s">
        <v>95</v>
      </c>
      <c r="B49" s="8" t="s">
        <v>126</v>
      </c>
      <c r="C49" s="8"/>
      <c r="D49" s="8"/>
      <c r="E49" s="8"/>
      <c r="F49" s="8"/>
      <c r="G49" s="8"/>
      <c r="H49" s="31"/>
      <c r="I49" s="31"/>
      <c r="J49" s="31"/>
      <c r="K49" s="31"/>
      <c r="L49" s="31"/>
      <c r="M49" s="31"/>
      <c r="N49" s="31"/>
      <c r="O49" s="31"/>
      <c r="P49" s="31"/>
      <c r="Q49" s="3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150D-B1E2-4FBC-94C0-EEF536B47828}">
  <sheetPr>
    <tabColor rgb="FF92D050"/>
  </sheetPr>
  <dimension ref="A1:Q48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defaultColWidth="9.140625" defaultRowHeight="14.25" outlineLevelCol="1" x14ac:dyDescent="0.2"/>
  <cols>
    <col min="1" max="1" width="67.5703125" style="2" bestFit="1" customWidth="1"/>
    <col min="2" max="2" width="53.5703125" style="2" bestFit="1" customWidth="1"/>
    <col min="3" max="9" width="11.5703125" style="2" customWidth="1"/>
    <col min="10" max="10" width="11.140625" style="2" hidden="1" customWidth="1" outlineLevel="1"/>
    <col min="11" max="11" width="11.85546875" style="2" hidden="1" customWidth="1" outlineLevel="1"/>
    <col min="12" max="12" width="12.140625" style="2" hidden="1" customWidth="1" outlineLevel="1"/>
    <col min="13" max="13" width="13.28515625" style="2" hidden="1" customWidth="1" outlineLevel="1"/>
    <col min="14" max="14" width="12.5703125" style="2" hidden="1" customWidth="1" outlineLevel="1"/>
    <col min="15" max="15" width="13.140625" style="2" hidden="1" customWidth="1" outlineLevel="1"/>
    <col min="16" max="16" width="11.85546875" style="2" hidden="1" customWidth="1" outlineLevel="1"/>
    <col min="17" max="17" width="9.140625" style="2" collapsed="1"/>
    <col min="18" max="16384" width="9.140625" style="2"/>
  </cols>
  <sheetData>
    <row r="1" spans="1:16" ht="18" x14ac:dyDescent="0.25">
      <c r="A1" s="1" t="s">
        <v>152</v>
      </c>
    </row>
    <row r="3" spans="1:16" ht="18" x14ac:dyDescent="0.25">
      <c r="A3" s="3" t="s">
        <v>163</v>
      </c>
      <c r="B3" s="3" t="s">
        <v>164</v>
      </c>
    </row>
    <row r="5" spans="1:16" ht="15" x14ac:dyDescent="0.25">
      <c r="A5" s="4" t="s">
        <v>1</v>
      </c>
      <c r="B5" s="4"/>
      <c r="C5" s="20" t="s">
        <v>586</v>
      </c>
      <c r="D5" s="21" t="s">
        <v>514</v>
      </c>
      <c r="E5" s="21" t="s">
        <v>500</v>
      </c>
      <c r="F5" s="21" t="s">
        <v>495</v>
      </c>
      <c r="G5" s="21" t="s">
        <v>492</v>
      </c>
      <c r="H5" s="21" t="s">
        <v>350</v>
      </c>
      <c r="I5" s="21" t="s">
        <v>155</v>
      </c>
      <c r="J5" s="21" t="s">
        <v>144</v>
      </c>
      <c r="K5" s="21" t="s">
        <v>145</v>
      </c>
      <c r="L5" s="21" t="s">
        <v>146</v>
      </c>
      <c r="M5" s="21" t="s">
        <v>147</v>
      </c>
      <c r="N5" s="21" t="s">
        <v>148</v>
      </c>
      <c r="O5" s="21" t="s">
        <v>149</v>
      </c>
      <c r="P5" s="21" t="s">
        <v>150</v>
      </c>
    </row>
    <row r="6" spans="1:16" x14ac:dyDescent="0.2">
      <c r="A6" s="2" t="s">
        <v>177</v>
      </c>
      <c r="B6" s="2" t="s">
        <v>181</v>
      </c>
      <c r="C6" s="65">
        <v>1257</v>
      </c>
      <c r="D6" s="52">
        <v>1162</v>
      </c>
      <c r="E6" s="52">
        <v>827</v>
      </c>
      <c r="F6" s="52">
        <v>1070</v>
      </c>
      <c r="G6" s="52">
        <v>1159</v>
      </c>
      <c r="H6" s="52">
        <v>1125</v>
      </c>
      <c r="I6" s="52">
        <v>785</v>
      </c>
      <c r="J6" s="52">
        <v>989</v>
      </c>
      <c r="K6" s="52">
        <v>1142</v>
      </c>
      <c r="L6" s="52">
        <v>1025</v>
      </c>
      <c r="M6" s="52">
        <v>714</v>
      </c>
      <c r="N6" s="52">
        <v>882</v>
      </c>
      <c r="O6" s="52">
        <v>1059</v>
      </c>
      <c r="P6" s="52">
        <v>999</v>
      </c>
    </row>
    <row r="7" spans="1:16" x14ac:dyDescent="0.2">
      <c r="A7" s="2" t="s">
        <v>165</v>
      </c>
      <c r="B7" s="16" t="s">
        <v>170</v>
      </c>
      <c r="C7" s="65">
        <v>972</v>
      </c>
      <c r="D7" s="52">
        <v>876</v>
      </c>
      <c r="E7" s="52">
        <v>740</v>
      </c>
      <c r="F7" s="52">
        <v>801</v>
      </c>
      <c r="G7" s="52">
        <v>933</v>
      </c>
      <c r="H7" s="52">
        <v>869</v>
      </c>
      <c r="I7" s="52">
        <v>694</v>
      </c>
      <c r="J7" s="52">
        <v>769</v>
      </c>
      <c r="K7" s="52">
        <v>920</v>
      </c>
      <c r="L7" s="52">
        <v>806</v>
      </c>
      <c r="M7" s="52">
        <v>662</v>
      </c>
      <c r="N7" s="52">
        <v>698</v>
      </c>
      <c r="O7" s="52">
        <v>866</v>
      </c>
      <c r="P7" s="52">
        <v>761</v>
      </c>
    </row>
    <row r="8" spans="1:16" x14ac:dyDescent="0.2">
      <c r="A8" s="2" t="s">
        <v>166</v>
      </c>
      <c r="B8" s="16" t="s">
        <v>171</v>
      </c>
      <c r="C8" s="65">
        <v>285</v>
      </c>
      <c r="D8" s="52">
        <v>286</v>
      </c>
      <c r="E8" s="52">
        <v>87</v>
      </c>
      <c r="F8" s="52">
        <v>269</v>
      </c>
      <c r="G8" s="52">
        <v>226</v>
      </c>
      <c r="H8" s="52">
        <v>256</v>
      </c>
      <c r="I8" s="52">
        <v>91</v>
      </c>
      <c r="J8" s="52">
        <v>220</v>
      </c>
      <c r="K8" s="52">
        <v>222</v>
      </c>
      <c r="L8" s="52">
        <v>219</v>
      </c>
      <c r="M8" s="52">
        <v>52</v>
      </c>
      <c r="N8" s="52">
        <v>184</v>
      </c>
      <c r="O8" s="52">
        <v>193</v>
      </c>
      <c r="P8" s="52">
        <v>238</v>
      </c>
    </row>
    <row r="9" spans="1:16" x14ac:dyDescent="0.2">
      <c r="A9" s="2" t="s">
        <v>34</v>
      </c>
      <c r="B9" s="2" t="s">
        <v>34</v>
      </c>
      <c r="C9" s="65">
        <v>1202</v>
      </c>
      <c r="D9" s="52">
        <v>1110</v>
      </c>
      <c r="E9" s="52">
        <v>775</v>
      </c>
      <c r="F9" s="52">
        <v>1016</v>
      </c>
      <c r="G9" s="52">
        <v>1123</v>
      </c>
      <c r="H9" s="52">
        <v>1082</v>
      </c>
      <c r="I9" s="52">
        <v>740</v>
      </c>
      <c r="J9" s="52">
        <v>942</v>
      </c>
      <c r="K9" s="52">
        <v>1102</v>
      </c>
      <c r="L9" s="52">
        <v>977</v>
      </c>
      <c r="M9" s="52">
        <v>675</v>
      </c>
      <c r="N9" s="52">
        <v>829</v>
      </c>
      <c r="O9" s="52">
        <v>1037</v>
      </c>
      <c r="P9" s="52">
        <v>970</v>
      </c>
    </row>
    <row r="10" spans="1:16" x14ac:dyDescent="0.2">
      <c r="A10" s="2" t="s">
        <v>178</v>
      </c>
      <c r="B10" s="2" t="s">
        <v>178</v>
      </c>
      <c r="C10" s="65">
        <v>617</v>
      </c>
      <c r="D10" s="52">
        <v>587</v>
      </c>
      <c r="E10" s="52">
        <v>299</v>
      </c>
      <c r="F10" s="52">
        <v>541</v>
      </c>
      <c r="G10" s="52">
        <v>571</v>
      </c>
      <c r="H10" s="52">
        <v>560</v>
      </c>
      <c r="I10" s="52">
        <v>272</v>
      </c>
      <c r="J10" s="52">
        <v>415</v>
      </c>
      <c r="K10" s="52">
        <v>558</v>
      </c>
      <c r="L10" s="52">
        <v>510</v>
      </c>
      <c r="M10" s="52">
        <v>259</v>
      </c>
      <c r="N10" s="52">
        <v>515</v>
      </c>
      <c r="O10" s="52">
        <v>717</v>
      </c>
      <c r="P10" s="52">
        <v>645</v>
      </c>
    </row>
    <row r="11" spans="1:16" x14ac:dyDescent="0.2">
      <c r="A11" s="2" t="s">
        <v>240</v>
      </c>
      <c r="B11" s="2" t="s">
        <v>299</v>
      </c>
      <c r="C11" s="66">
        <v>2.3086044071353831</v>
      </c>
      <c r="D11" s="48">
        <v>2.3461091753774473E-2</v>
      </c>
      <c r="E11" s="48">
        <v>1.1435832274459974</v>
      </c>
      <c r="F11" s="48">
        <v>1.0809618354290957</v>
      </c>
      <c r="G11" s="48">
        <v>2</v>
      </c>
      <c r="H11" s="48">
        <v>3</v>
      </c>
      <c r="I11" s="48">
        <v>1.9230769230769231</v>
      </c>
      <c r="J11" s="48">
        <v>7.3</v>
      </c>
      <c r="K11" s="48">
        <v>6.9</v>
      </c>
      <c r="L11" s="48">
        <v>12.4</v>
      </c>
      <c r="M11" s="48">
        <v>20.5</v>
      </c>
      <c r="N11" s="48">
        <v>24.6</v>
      </c>
      <c r="O11" s="48">
        <v>39.299999999999997</v>
      </c>
      <c r="P11" s="48">
        <v>38.6</v>
      </c>
    </row>
    <row r="12" spans="1:16" x14ac:dyDescent="0.2">
      <c r="A12" s="2" t="s">
        <v>241</v>
      </c>
      <c r="B12" s="2" t="s">
        <v>300</v>
      </c>
      <c r="C12" s="66">
        <v>-1.5337423312883436</v>
      </c>
      <c r="D12" s="48">
        <v>-2.7908973808501667</v>
      </c>
      <c r="E12" s="48">
        <v>-3.2196969696969697</v>
      </c>
      <c r="F12" s="48">
        <v>2.9197080291970803</v>
      </c>
      <c r="G12" s="48">
        <v>9</v>
      </c>
      <c r="H12" s="48">
        <v>10</v>
      </c>
      <c r="I12" s="48">
        <v>5.7254755688175925</v>
      </c>
      <c r="J12" s="48">
        <v>8.1999999999999993</v>
      </c>
      <c r="K12" s="48">
        <v>6.1</v>
      </c>
      <c r="L12" s="48">
        <v>24.1</v>
      </c>
      <c r="M12" s="48">
        <v>113.3</v>
      </c>
      <c r="N12" s="48">
        <v>108.9</v>
      </c>
      <c r="O12" s="48">
        <v>143</v>
      </c>
      <c r="P12" s="48">
        <v>314</v>
      </c>
    </row>
    <row r="13" spans="1:16" x14ac:dyDescent="0.2">
      <c r="A13" s="2" t="s">
        <v>242</v>
      </c>
      <c r="B13" s="2" t="s">
        <v>246</v>
      </c>
      <c r="C13" s="66">
        <v>2.9764374295377496</v>
      </c>
      <c r="D13" s="48">
        <v>-0.2785150564332935</v>
      </c>
      <c r="E13" s="48">
        <v>1.1111111111111112</v>
      </c>
      <c r="F13" s="48">
        <v>0.47393364928909953</v>
      </c>
      <c r="G13" s="48">
        <v>1</v>
      </c>
      <c r="H13" s="48">
        <v>4</v>
      </c>
      <c r="I13" s="48">
        <v>2.4070945945945978</v>
      </c>
      <c r="J13" s="48">
        <v>6.9</v>
      </c>
      <c r="K13" s="48">
        <v>7.4</v>
      </c>
      <c r="L13" s="48">
        <v>11.6</v>
      </c>
      <c r="M13" s="48">
        <v>20.9</v>
      </c>
      <c r="N13" s="48">
        <v>22.1</v>
      </c>
      <c r="O13" s="48">
        <v>45.2</v>
      </c>
      <c r="P13" s="48">
        <v>38.5</v>
      </c>
    </row>
    <row r="14" spans="1:16" x14ac:dyDescent="0.2">
      <c r="A14" s="2" t="s">
        <v>243</v>
      </c>
      <c r="B14" s="2" t="s">
        <v>247</v>
      </c>
      <c r="C14" s="66">
        <v>-2.2598870056497176</v>
      </c>
      <c r="D14" s="48">
        <v>-3.816816619651354</v>
      </c>
      <c r="E14" s="48">
        <v>-25</v>
      </c>
      <c r="F14" s="48">
        <v>0.68886337543062903</v>
      </c>
      <c r="G14" s="48">
        <v>15</v>
      </c>
      <c r="H14" s="48">
        <v>20</v>
      </c>
      <c r="I14" s="48">
        <v>22.163120567375898</v>
      </c>
      <c r="J14" s="48">
        <v>4.7</v>
      </c>
      <c r="K14" s="48">
        <v>27.7</v>
      </c>
      <c r="L14" s="48">
        <v>37.9</v>
      </c>
      <c r="M14" s="49" t="s">
        <v>328</v>
      </c>
      <c r="N14" s="49" t="s">
        <v>328</v>
      </c>
      <c r="O14" s="49" t="s">
        <v>328</v>
      </c>
      <c r="P14" s="49" t="s">
        <v>328</v>
      </c>
    </row>
    <row r="15" spans="1:16" x14ac:dyDescent="0.2">
      <c r="A15" s="2" t="s">
        <v>179</v>
      </c>
      <c r="B15" s="2" t="s">
        <v>182</v>
      </c>
      <c r="C15" s="66">
        <v>905</v>
      </c>
      <c r="D15" s="48">
        <v>905</v>
      </c>
      <c r="E15" s="48">
        <v>677</v>
      </c>
      <c r="F15" s="48">
        <v>809</v>
      </c>
      <c r="G15" s="48">
        <v>984</v>
      </c>
      <c r="H15" s="48">
        <v>937</v>
      </c>
      <c r="I15" s="48">
        <v>656</v>
      </c>
      <c r="J15" s="51">
        <v>807</v>
      </c>
      <c r="K15" s="51">
        <v>951.6</v>
      </c>
      <c r="L15" s="51">
        <v>907.2</v>
      </c>
      <c r="M15" s="51">
        <v>645.9</v>
      </c>
      <c r="N15" s="51">
        <v>757.4</v>
      </c>
      <c r="O15" s="51">
        <v>925.7</v>
      </c>
      <c r="P15" s="51">
        <v>792</v>
      </c>
    </row>
    <row r="16" spans="1:16" x14ac:dyDescent="0.2">
      <c r="A16" s="2" t="s">
        <v>180</v>
      </c>
      <c r="B16" s="2" t="s">
        <v>183</v>
      </c>
      <c r="C16" s="66">
        <v>1311</v>
      </c>
      <c r="D16" s="48">
        <v>1304</v>
      </c>
      <c r="E16" s="48">
        <v>899</v>
      </c>
      <c r="F16" s="48">
        <v>1264</v>
      </c>
      <c r="G16" s="48">
        <v>1184</v>
      </c>
      <c r="H16" s="48">
        <v>1177</v>
      </c>
      <c r="I16" s="48">
        <v>818</v>
      </c>
      <c r="J16" s="51">
        <v>1085</v>
      </c>
      <c r="K16" s="51">
        <v>1145</v>
      </c>
      <c r="L16" s="51">
        <v>1157</v>
      </c>
      <c r="M16" s="51">
        <v>754</v>
      </c>
      <c r="N16" s="51">
        <v>1019</v>
      </c>
      <c r="O16" s="51">
        <v>1076</v>
      </c>
      <c r="P16" s="51">
        <v>936</v>
      </c>
    </row>
    <row r="17" spans="1:16" x14ac:dyDescent="0.2">
      <c r="A17" s="2" t="s">
        <v>244</v>
      </c>
      <c r="B17" s="2" t="s">
        <v>248</v>
      </c>
      <c r="C17" s="66">
        <v>-1.9</v>
      </c>
      <c r="D17" s="48">
        <v>-1.9</v>
      </c>
      <c r="E17" s="48">
        <v>-0.04</v>
      </c>
      <c r="F17" s="48">
        <v>-1</v>
      </c>
      <c r="G17" s="48">
        <v>4</v>
      </c>
      <c r="H17" s="48">
        <v>3</v>
      </c>
      <c r="I17" s="48">
        <v>1</v>
      </c>
      <c r="J17" s="48">
        <v>6</v>
      </c>
      <c r="K17" s="48">
        <v>2</v>
      </c>
      <c r="L17" s="48">
        <v>14</v>
      </c>
      <c r="M17" s="48">
        <v>66</v>
      </c>
      <c r="N17" s="48">
        <v>43</v>
      </c>
      <c r="O17" s="48">
        <v>66</v>
      </c>
      <c r="P17" s="48">
        <v>225</v>
      </c>
    </row>
    <row r="18" spans="1:16" x14ac:dyDescent="0.2">
      <c r="A18" s="2" t="s">
        <v>245</v>
      </c>
      <c r="B18" s="2" t="s">
        <v>249</v>
      </c>
      <c r="C18" s="66">
        <v>-3</v>
      </c>
      <c r="D18" s="48">
        <v>-3</v>
      </c>
      <c r="E18" s="48">
        <v>-2.6</v>
      </c>
      <c r="F18" s="48">
        <v>3</v>
      </c>
      <c r="G18" s="48">
        <v>8</v>
      </c>
      <c r="H18" s="48">
        <v>8</v>
      </c>
      <c r="I18" s="48">
        <v>6</v>
      </c>
      <c r="J18" s="48">
        <v>7.4</v>
      </c>
      <c r="K18" s="48">
        <v>7.6</v>
      </c>
      <c r="L18" s="48">
        <v>25.6</v>
      </c>
      <c r="M18" s="48">
        <v>111.5</v>
      </c>
      <c r="N18" s="48">
        <v>113</v>
      </c>
      <c r="O18" s="48">
        <v>140.1</v>
      </c>
      <c r="P18" s="48">
        <v>370.1</v>
      </c>
    </row>
    <row r="19" spans="1:16" x14ac:dyDescent="0.2">
      <c r="A19" s="2" t="s">
        <v>38</v>
      </c>
      <c r="B19" s="2" t="s">
        <v>169</v>
      </c>
      <c r="C19" s="50">
        <v>75961.547000000006</v>
      </c>
      <c r="D19" s="51">
        <v>76229.23</v>
      </c>
      <c r="E19" s="51">
        <v>73961.274999999994</v>
      </c>
      <c r="F19" s="51">
        <v>76334.353999999992</v>
      </c>
      <c r="G19" s="51">
        <v>74234</v>
      </c>
      <c r="H19" s="51">
        <v>70815</v>
      </c>
      <c r="I19" s="51">
        <v>71316.803</v>
      </c>
      <c r="J19" s="51">
        <v>69039.202999999994</v>
      </c>
      <c r="K19" s="51">
        <v>71177.858999999997</v>
      </c>
      <c r="L19" s="51">
        <v>72163.638000000006</v>
      </c>
      <c r="M19" s="51">
        <v>69695.360000000001</v>
      </c>
      <c r="N19" s="51">
        <v>69231.747999999992</v>
      </c>
      <c r="O19" s="51">
        <v>68257.236999999994</v>
      </c>
      <c r="P19" s="51">
        <v>65803.481</v>
      </c>
    </row>
    <row r="20" spans="1:16" x14ac:dyDescent="0.2">
      <c r="A20" s="16" t="s">
        <v>254</v>
      </c>
      <c r="B20" s="16" t="s">
        <v>226</v>
      </c>
      <c r="C20" s="50">
        <v>61060</v>
      </c>
      <c r="D20" s="51">
        <v>61188</v>
      </c>
      <c r="E20" s="51">
        <v>58755</v>
      </c>
      <c r="F20" s="51">
        <v>60290</v>
      </c>
      <c r="G20" s="51">
        <v>59281</v>
      </c>
      <c r="H20" s="51">
        <v>59271</v>
      </c>
      <c r="I20" s="51">
        <v>59044</v>
      </c>
      <c r="J20" s="51">
        <v>57226</v>
      </c>
      <c r="K20" s="51">
        <v>58936</v>
      </c>
      <c r="L20" s="51">
        <v>59992</v>
      </c>
      <c r="M20" s="51">
        <v>57719</v>
      </c>
      <c r="N20" s="51">
        <v>57563</v>
      </c>
      <c r="O20" s="51">
        <v>55582</v>
      </c>
      <c r="P20" s="51">
        <v>54266</v>
      </c>
    </row>
    <row r="21" spans="1:16" x14ac:dyDescent="0.2">
      <c r="A21" s="16" t="s">
        <v>255</v>
      </c>
      <c r="B21" s="16" t="s">
        <v>227</v>
      </c>
      <c r="C21" s="50">
        <v>14901.547</v>
      </c>
      <c r="D21" s="51">
        <v>15041.23</v>
      </c>
      <c r="E21" s="51">
        <v>15205.275</v>
      </c>
      <c r="F21" s="51">
        <v>16044.353999999999</v>
      </c>
      <c r="G21" s="51">
        <v>14953</v>
      </c>
      <c r="H21" s="51">
        <v>11544</v>
      </c>
      <c r="I21" s="51">
        <v>12272.803</v>
      </c>
      <c r="J21" s="51">
        <v>11813.203</v>
      </c>
      <c r="K21" s="51">
        <v>12241.859</v>
      </c>
      <c r="L21" s="51">
        <v>12171.638000000001</v>
      </c>
      <c r="M21" s="51">
        <v>11976.36</v>
      </c>
      <c r="N21" s="51">
        <v>11668.748</v>
      </c>
      <c r="O21" s="51">
        <v>12675.236999999999</v>
      </c>
      <c r="P21" s="51">
        <v>11537.481</v>
      </c>
    </row>
    <row r="22" spans="1:16" x14ac:dyDescent="0.2">
      <c r="A22" s="2" t="s">
        <v>351</v>
      </c>
      <c r="B22" s="16" t="s">
        <v>353</v>
      </c>
      <c r="C22" s="56">
        <v>6.09</v>
      </c>
      <c r="D22" s="57">
        <v>6.09</v>
      </c>
      <c r="E22" s="57">
        <v>6.13</v>
      </c>
      <c r="F22" s="57">
        <v>6.13</v>
      </c>
      <c r="G22" s="57">
        <v>6.14</v>
      </c>
      <c r="H22" s="57">
        <v>6.13</v>
      </c>
      <c r="I22" s="57">
        <v>6.1</v>
      </c>
      <c r="J22" s="57">
        <v>6.09</v>
      </c>
      <c r="K22" s="57">
        <v>5.92</v>
      </c>
      <c r="L22" s="57">
        <v>5.88</v>
      </c>
      <c r="M22" s="57">
        <v>5.62</v>
      </c>
      <c r="N22" s="57">
        <v>5.58</v>
      </c>
      <c r="O22" s="57">
        <v>5.45</v>
      </c>
      <c r="P22" s="57">
        <v>5.41</v>
      </c>
    </row>
    <row r="23" spans="1:16" x14ac:dyDescent="0.2">
      <c r="A23" s="2" t="s">
        <v>352</v>
      </c>
      <c r="B23" s="16" t="s">
        <v>354</v>
      </c>
      <c r="C23" s="56">
        <v>6.84</v>
      </c>
      <c r="D23" s="57">
        <v>6.88</v>
      </c>
      <c r="E23" s="57">
        <v>6.89</v>
      </c>
      <c r="F23" s="57">
        <v>6.89</v>
      </c>
      <c r="G23" s="57">
        <v>6.87</v>
      </c>
      <c r="H23" s="57">
        <v>6.9</v>
      </c>
      <c r="I23" s="57">
        <v>6.98</v>
      </c>
      <c r="J23" s="57">
        <v>7.02</v>
      </c>
      <c r="K23" s="57">
        <v>6.95</v>
      </c>
      <c r="L23" s="57">
        <v>6.8</v>
      </c>
      <c r="M23" s="57">
        <v>6.59</v>
      </c>
      <c r="N23" s="57">
        <v>6.5</v>
      </c>
      <c r="O23" s="57">
        <v>6.43</v>
      </c>
      <c r="P23" s="57">
        <v>6.38</v>
      </c>
    </row>
    <row r="24" spans="1:16" x14ac:dyDescent="0.2">
      <c r="A24" s="2" t="s">
        <v>36</v>
      </c>
      <c r="B24" s="16" t="s">
        <v>172</v>
      </c>
      <c r="C24" s="50">
        <v>38139</v>
      </c>
      <c r="D24" s="51">
        <v>35579</v>
      </c>
      <c r="E24" s="51">
        <v>33806</v>
      </c>
      <c r="F24" s="51">
        <v>34485</v>
      </c>
      <c r="G24" s="51">
        <v>33515</v>
      </c>
      <c r="H24" s="51">
        <v>32705</v>
      </c>
      <c r="I24" s="51">
        <v>33256</v>
      </c>
      <c r="J24" s="51">
        <v>32190</v>
      </c>
      <c r="K24" s="51">
        <v>33333</v>
      </c>
      <c r="L24" s="51">
        <v>33718</v>
      </c>
      <c r="M24" s="51">
        <v>32188</v>
      </c>
      <c r="N24" s="51">
        <v>32224</v>
      </c>
      <c r="O24" s="51">
        <v>32119</v>
      </c>
      <c r="P24" s="51">
        <v>31472</v>
      </c>
    </row>
    <row r="25" spans="1:16" x14ac:dyDescent="0.2">
      <c r="A25" s="2" t="s">
        <v>167</v>
      </c>
      <c r="B25" s="16" t="s">
        <v>173</v>
      </c>
      <c r="C25" s="59">
        <v>3.9</v>
      </c>
      <c r="D25" s="60">
        <v>3.9</v>
      </c>
      <c r="E25" s="60">
        <v>3.9</v>
      </c>
      <c r="F25" s="60">
        <v>4</v>
      </c>
      <c r="G25" s="60">
        <v>4.0999999999999996</v>
      </c>
      <c r="H25" s="60">
        <v>4.0999999999999996</v>
      </c>
      <c r="I25" s="60">
        <v>4.1500000000000004</v>
      </c>
      <c r="J25" s="60">
        <v>4.21</v>
      </c>
      <c r="K25" s="60">
        <v>4.17</v>
      </c>
      <c r="L25" s="60">
        <v>4.2699999999999996</v>
      </c>
      <c r="M25" s="60">
        <v>3.85</v>
      </c>
      <c r="N25" s="60">
        <v>3.21</v>
      </c>
      <c r="O25" s="60">
        <v>2.8</v>
      </c>
      <c r="P25" s="60">
        <v>2.5</v>
      </c>
    </row>
    <row r="26" spans="1:16" x14ac:dyDescent="0.2">
      <c r="A26" s="2" t="s">
        <v>35</v>
      </c>
      <c r="B26" s="16" t="s">
        <v>174</v>
      </c>
      <c r="C26" s="59">
        <v>2.7899761336515514</v>
      </c>
      <c r="D26" s="60">
        <v>2.5874822190611666</v>
      </c>
      <c r="E26" s="60">
        <v>2.0609418282548475</v>
      </c>
      <c r="F26" s="60">
        <v>2.6848357791754016</v>
      </c>
      <c r="G26" s="60">
        <v>2.6</v>
      </c>
      <c r="H26" s="60">
        <v>2.5</v>
      </c>
      <c r="I26" s="60">
        <v>1.988826815642458</v>
      </c>
      <c r="J26" s="60">
        <v>2.6</v>
      </c>
      <c r="K26" s="60">
        <v>2.8488063660477452</v>
      </c>
      <c r="L26" s="60">
        <v>2.8731117824773413</v>
      </c>
      <c r="M26" s="60">
        <v>2.3178571428571431</v>
      </c>
      <c r="N26" s="60">
        <v>3.1</v>
      </c>
      <c r="O26" s="60">
        <v>4.8</v>
      </c>
      <c r="P26" s="60">
        <v>4.74</v>
      </c>
    </row>
    <row r="27" spans="1:16" x14ac:dyDescent="0.2">
      <c r="A27" s="2" t="s">
        <v>168</v>
      </c>
      <c r="B27" s="16" t="s">
        <v>175</v>
      </c>
      <c r="C27" s="59">
        <v>2.68</v>
      </c>
      <c r="D27" s="60">
        <v>2.72</v>
      </c>
      <c r="E27" s="60">
        <v>2.68</v>
      </c>
      <c r="F27" s="60">
        <v>2.67</v>
      </c>
      <c r="G27" s="60">
        <v>2.6</v>
      </c>
      <c r="H27" s="60">
        <v>2.6</v>
      </c>
      <c r="I27" s="60">
        <v>2.58</v>
      </c>
      <c r="J27" s="60">
        <v>2.68</v>
      </c>
      <c r="K27" s="60">
        <v>2.8</v>
      </c>
      <c r="L27" s="60">
        <v>3.17</v>
      </c>
      <c r="M27" s="60">
        <v>3.59</v>
      </c>
      <c r="N27" s="60">
        <v>3.68</v>
      </c>
      <c r="O27" s="60">
        <v>3.55</v>
      </c>
      <c r="P27" s="60">
        <v>2.94</v>
      </c>
    </row>
    <row r="28" spans="1:16" x14ac:dyDescent="0.2">
      <c r="A28" s="2" t="s">
        <v>37</v>
      </c>
      <c r="B28" s="16" t="s">
        <v>176</v>
      </c>
      <c r="C28" s="59">
        <v>50.207769383428868</v>
      </c>
      <c r="D28" s="60">
        <v>46.673697215621885</v>
      </c>
      <c r="E28" s="60">
        <v>45.707703118963273</v>
      </c>
      <c r="F28" s="60">
        <v>45.176251835444894</v>
      </c>
      <c r="G28" s="60">
        <v>45.1</v>
      </c>
      <c r="H28" s="60">
        <v>46.2</v>
      </c>
      <c r="I28" s="60">
        <v>46.631366804257894</v>
      </c>
      <c r="J28" s="60">
        <v>46.625683091967332</v>
      </c>
      <c r="K28" s="60">
        <v>46.8</v>
      </c>
      <c r="L28" s="60">
        <v>46.7</v>
      </c>
      <c r="M28" s="60">
        <v>46.2</v>
      </c>
      <c r="N28" s="60">
        <v>46.7</v>
      </c>
      <c r="O28" s="60">
        <v>47.1</v>
      </c>
      <c r="P28" s="60">
        <v>47.8</v>
      </c>
    </row>
    <row r="29" spans="1:16" x14ac:dyDescent="0.2">
      <c r="A29" s="2" t="s">
        <v>192</v>
      </c>
      <c r="B29" s="16" t="s">
        <v>215</v>
      </c>
      <c r="C29" s="59">
        <v>38.715877601556514</v>
      </c>
      <c r="D29" s="60">
        <v>40.097796514620455</v>
      </c>
      <c r="E29" s="60">
        <v>41.351534787229951</v>
      </c>
      <c r="F29" s="60">
        <v>41.759865159627203</v>
      </c>
      <c r="G29" s="60">
        <v>41.4</v>
      </c>
      <c r="H29" s="60">
        <v>40.970999999999997</v>
      </c>
      <c r="I29" s="60">
        <v>40.96474561959046</v>
      </c>
      <c r="J29" s="60">
        <v>40.603485957818819</v>
      </c>
      <c r="K29" s="60">
        <v>41.600828059693676</v>
      </c>
      <c r="L29" s="60">
        <v>41.080036087124626</v>
      </c>
      <c r="M29" s="60">
        <v>40.855182261711157</v>
      </c>
      <c r="N29" s="60">
        <v>41.13</v>
      </c>
      <c r="O29" s="60">
        <v>40.56</v>
      </c>
      <c r="P29" s="60">
        <v>39.9</v>
      </c>
    </row>
    <row r="30" spans="1:16" x14ac:dyDescent="0.2">
      <c r="A30" s="2" t="s">
        <v>258</v>
      </c>
      <c r="B30" s="16" t="s">
        <v>595</v>
      </c>
      <c r="C30" s="59">
        <v>9.2953936144284661</v>
      </c>
      <c r="D30" s="60">
        <v>8.8416998011928438</v>
      </c>
      <c r="E30" s="60">
        <v>8.45995995995996</v>
      </c>
      <c r="F30" s="60">
        <v>8.706134814440798</v>
      </c>
      <c r="G30" s="60">
        <v>8.6</v>
      </c>
      <c r="H30" s="60">
        <v>8.5</v>
      </c>
      <c r="I30" s="60">
        <v>8.8423291677745279</v>
      </c>
      <c r="J30" s="60">
        <v>8.7100000000000009</v>
      </c>
      <c r="K30" s="60">
        <v>9.3030979626011714</v>
      </c>
      <c r="L30" s="60">
        <v>9.5844229675952253</v>
      </c>
      <c r="M30" s="60">
        <v>9.1677584733694104</v>
      </c>
      <c r="N30" s="60">
        <v>9.7559794126551616</v>
      </c>
      <c r="O30" s="60">
        <v>10.724207011686143</v>
      </c>
      <c r="P30" s="60">
        <v>12.548644338118022</v>
      </c>
    </row>
    <row r="31" spans="1:16" x14ac:dyDescent="0.2">
      <c r="A31" s="2" t="s">
        <v>596</v>
      </c>
      <c r="B31" s="16" t="s">
        <v>597</v>
      </c>
      <c r="C31" s="59">
        <v>2.2200000000000002</v>
      </c>
      <c r="D31" s="60">
        <v>2.4</v>
      </c>
      <c r="E31" s="60">
        <v>2.4</v>
      </c>
      <c r="F31" s="60">
        <v>2.6</v>
      </c>
      <c r="G31" s="60">
        <v>2.4</v>
      </c>
      <c r="H31" s="60">
        <v>2.2000000000000002</v>
      </c>
      <c r="I31" s="60">
        <v>2.2400000000000002</v>
      </c>
      <c r="J31" s="60">
        <v>2.27</v>
      </c>
      <c r="K31" s="60">
        <v>2.38</v>
      </c>
      <c r="L31" s="60">
        <v>2.62</v>
      </c>
      <c r="M31" s="60">
        <v>2.13</v>
      </c>
      <c r="N31" s="60">
        <v>1.69</v>
      </c>
      <c r="O31" s="60">
        <v>1.76</v>
      </c>
      <c r="P31" s="60">
        <v>2.02</v>
      </c>
    </row>
    <row r="32" spans="1:16" x14ac:dyDescent="0.2">
      <c r="A32" s="2" t="s">
        <v>598</v>
      </c>
      <c r="B32" s="16" t="s">
        <v>599</v>
      </c>
      <c r="C32" s="59">
        <v>1.91</v>
      </c>
      <c r="D32" s="60">
        <v>2.5</v>
      </c>
      <c r="E32" s="60">
        <v>2.5</v>
      </c>
      <c r="F32" s="60">
        <v>2.7</v>
      </c>
      <c r="G32" s="60">
        <v>2.9</v>
      </c>
      <c r="H32" s="60">
        <v>3.3</v>
      </c>
      <c r="I32" s="60">
        <v>3.3</v>
      </c>
      <c r="J32" s="60">
        <v>3.9</v>
      </c>
      <c r="K32" s="60">
        <v>4.0999999999999996</v>
      </c>
      <c r="L32" s="60">
        <v>4.3</v>
      </c>
      <c r="M32" s="60">
        <v>2.7</v>
      </c>
      <c r="N32" s="60">
        <v>2.7</v>
      </c>
      <c r="O32" s="60">
        <v>2.8</v>
      </c>
      <c r="P32" s="60">
        <v>3</v>
      </c>
    </row>
    <row r="33" spans="1:17" x14ac:dyDescent="0.2">
      <c r="A33" s="2" t="s">
        <v>251</v>
      </c>
      <c r="B33" s="2" t="s">
        <v>256</v>
      </c>
      <c r="C33" s="66">
        <v>162</v>
      </c>
      <c r="D33" s="48">
        <v>163</v>
      </c>
      <c r="E33" s="48">
        <v>162</v>
      </c>
      <c r="F33" s="48">
        <v>161</v>
      </c>
      <c r="G33" s="48">
        <v>160</v>
      </c>
      <c r="H33" s="48">
        <v>157</v>
      </c>
      <c r="I33" s="48">
        <v>158</v>
      </c>
      <c r="J33" s="48">
        <v>159</v>
      </c>
      <c r="K33" s="48">
        <v>159</v>
      </c>
      <c r="L33" s="48">
        <v>158</v>
      </c>
      <c r="M33" s="48">
        <v>158</v>
      </c>
      <c r="N33" s="48">
        <v>157</v>
      </c>
      <c r="O33" s="48">
        <v>157</v>
      </c>
      <c r="P33" s="48">
        <v>156</v>
      </c>
    </row>
    <row r="34" spans="1:17" x14ac:dyDescent="0.2">
      <c r="A34" s="16" t="s">
        <v>165</v>
      </c>
      <c r="B34" s="16" t="s">
        <v>170</v>
      </c>
      <c r="C34" s="66">
        <v>140</v>
      </c>
      <c r="D34" s="48">
        <v>141</v>
      </c>
      <c r="E34" s="48">
        <v>139</v>
      </c>
      <c r="F34" s="48">
        <v>138</v>
      </c>
      <c r="G34" s="48">
        <v>138</v>
      </c>
      <c r="H34" s="48">
        <v>138</v>
      </c>
      <c r="I34" s="48">
        <v>138</v>
      </c>
      <c r="J34" s="48">
        <v>139</v>
      </c>
      <c r="K34" s="48">
        <v>139</v>
      </c>
      <c r="L34" s="48">
        <v>139</v>
      </c>
      <c r="M34" s="48">
        <v>138</v>
      </c>
      <c r="N34" s="48">
        <v>137</v>
      </c>
      <c r="O34" s="48">
        <v>135</v>
      </c>
      <c r="P34" s="48">
        <v>136</v>
      </c>
    </row>
    <row r="35" spans="1:17" x14ac:dyDescent="0.2">
      <c r="A35" s="16" t="s">
        <v>252</v>
      </c>
      <c r="B35" s="16" t="s">
        <v>171</v>
      </c>
      <c r="C35" s="66">
        <v>22</v>
      </c>
      <c r="D35" s="48">
        <v>22</v>
      </c>
      <c r="E35" s="48">
        <v>23</v>
      </c>
      <c r="F35" s="48">
        <v>23</v>
      </c>
      <c r="G35" s="48">
        <v>22</v>
      </c>
      <c r="H35" s="48">
        <v>19</v>
      </c>
      <c r="I35" s="48">
        <v>20</v>
      </c>
      <c r="J35" s="48">
        <v>20</v>
      </c>
      <c r="K35" s="48">
        <v>20</v>
      </c>
      <c r="L35" s="48">
        <v>19</v>
      </c>
      <c r="M35" s="48">
        <v>20</v>
      </c>
      <c r="N35" s="48">
        <v>20</v>
      </c>
      <c r="O35" s="48">
        <v>22</v>
      </c>
      <c r="P35" s="48">
        <v>20</v>
      </c>
    </row>
    <row r="36" spans="1:17" x14ac:dyDescent="0.2">
      <c r="A36" s="2" t="s">
        <v>253</v>
      </c>
      <c r="B36" s="2" t="s">
        <v>257</v>
      </c>
      <c r="C36" s="50">
        <v>36135</v>
      </c>
      <c r="D36" s="51">
        <v>36339</v>
      </c>
      <c r="E36" s="51">
        <v>35941</v>
      </c>
      <c r="F36" s="51">
        <v>35672</v>
      </c>
      <c r="G36" s="51">
        <v>35534</v>
      </c>
      <c r="H36" s="51">
        <v>35018</v>
      </c>
      <c r="I36" s="51">
        <v>35613</v>
      </c>
      <c r="J36" s="51">
        <v>35851</v>
      </c>
      <c r="K36" s="51">
        <v>35851</v>
      </c>
      <c r="L36" s="51">
        <v>35648</v>
      </c>
      <c r="M36" s="51">
        <v>35586</v>
      </c>
      <c r="N36" s="51">
        <v>35490</v>
      </c>
      <c r="O36" s="51">
        <v>35490</v>
      </c>
      <c r="P36" s="51">
        <v>35243</v>
      </c>
    </row>
    <row r="37" spans="1:17" x14ac:dyDescent="0.2">
      <c r="A37" s="16" t="s">
        <v>165</v>
      </c>
      <c r="B37" s="16" t="s">
        <v>170</v>
      </c>
      <c r="C37" s="50">
        <v>30539</v>
      </c>
      <c r="D37" s="51">
        <v>30643</v>
      </c>
      <c r="E37" s="51">
        <v>30245</v>
      </c>
      <c r="F37" s="51">
        <v>29976</v>
      </c>
      <c r="G37" s="51">
        <v>29976</v>
      </c>
      <c r="H37" s="51">
        <v>29963</v>
      </c>
      <c r="I37" s="51">
        <v>29963</v>
      </c>
      <c r="J37" s="51">
        <v>30201</v>
      </c>
      <c r="K37" s="51">
        <v>30201</v>
      </c>
      <c r="L37" s="51">
        <v>30201</v>
      </c>
      <c r="M37" s="51">
        <v>29938</v>
      </c>
      <c r="N37" s="51">
        <v>29717</v>
      </c>
      <c r="O37" s="51">
        <v>29160</v>
      </c>
      <c r="P37" s="51">
        <v>29340</v>
      </c>
    </row>
    <row r="38" spans="1:17" x14ac:dyDescent="0.2">
      <c r="A38" s="16" t="s">
        <v>252</v>
      </c>
      <c r="B38" s="16" t="s">
        <v>171</v>
      </c>
      <c r="C38" s="50">
        <v>5596</v>
      </c>
      <c r="D38" s="51">
        <v>5696</v>
      </c>
      <c r="E38" s="51">
        <v>5696</v>
      </c>
      <c r="F38" s="51">
        <v>5696</v>
      </c>
      <c r="G38" s="51">
        <v>5558</v>
      </c>
      <c r="H38" s="51">
        <v>5055</v>
      </c>
      <c r="I38" s="51">
        <v>5650</v>
      </c>
      <c r="J38" s="51">
        <v>5650</v>
      </c>
      <c r="K38" s="51">
        <v>5650</v>
      </c>
      <c r="L38" s="51">
        <v>5447</v>
      </c>
      <c r="M38" s="51">
        <v>5648</v>
      </c>
      <c r="N38" s="51">
        <v>5773</v>
      </c>
      <c r="O38" s="51">
        <v>6330</v>
      </c>
      <c r="P38" s="51">
        <v>5903</v>
      </c>
    </row>
    <row r="39" spans="1:17" x14ac:dyDescent="0.2">
      <c r="A39" s="16" t="s">
        <v>339</v>
      </c>
      <c r="B39" s="16" t="s">
        <v>329</v>
      </c>
      <c r="C39" s="53">
        <v>180.2</v>
      </c>
      <c r="D39" s="54">
        <v>166.4</v>
      </c>
      <c r="E39" s="54">
        <v>173.2</v>
      </c>
      <c r="F39" s="54">
        <v>191.8</v>
      </c>
      <c r="G39" s="54">
        <v>203</v>
      </c>
      <c r="H39" s="54">
        <v>180</v>
      </c>
      <c r="I39" s="54">
        <v>179.7</v>
      </c>
      <c r="J39" s="54">
        <v>150.4</v>
      </c>
      <c r="K39" s="54">
        <v>116.3</v>
      </c>
      <c r="L39" s="54">
        <v>125.6</v>
      </c>
      <c r="M39" s="54">
        <v>129.4</v>
      </c>
      <c r="N39" s="54">
        <v>116.4</v>
      </c>
      <c r="O39" s="54">
        <v>118.4</v>
      </c>
      <c r="P39" s="54">
        <v>114.7</v>
      </c>
    </row>
    <row r="40" spans="1:17" x14ac:dyDescent="0.2">
      <c r="A40" s="16" t="s">
        <v>340</v>
      </c>
      <c r="B40" s="16" t="s">
        <v>332</v>
      </c>
      <c r="C40" s="73">
        <v>210.17754608099565</v>
      </c>
      <c r="D40" s="55">
        <v>209.82011582555251</v>
      </c>
      <c r="E40" s="55">
        <v>207.55164617195007</v>
      </c>
      <c r="F40" s="55">
        <v>215.58398380292184</v>
      </c>
      <c r="G40" s="55">
        <v>209.36027193825379</v>
      </c>
      <c r="H40" s="55" t="s">
        <v>46</v>
      </c>
      <c r="I40" s="54">
        <v>208.54896496355161</v>
      </c>
      <c r="J40" s="54">
        <v>201.12</v>
      </c>
      <c r="K40" s="54">
        <v>207.53</v>
      </c>
      <c r="L40" s="54">
        <v>209.86</v>
      </c>
      <c r="M40" s="54">
        <v>204.93</v>
      </c>
      <c r="N40" s="54">
        <v>205.03</v>
      </c>
      <c r="O40" s="54">
        <v>202.96</v>
      </c>
      <c r="P40" s="54">
        <v>190.37</v>
      </c>
    </row>
    <row r="41" spans="1:17" x14ac:dyDescent="0.2">
      <c r="A41" s="2" t="s">
        <v>343</v>
      </c>
      <c r="B41" s="2" t="s">
        <v>333</v>
      </c>
      <c r="C41" s="73">
        <v>210.17754608099563</v>
      </c>
      <c r="D41" s="55">
        <v>209.82011582555251</v>
      </c>
      <c r="E41" s="55">
        <v>207.5516461719501</v>
      </c>
      <c r="F41" s="55">
        <v>215.58398380292184</v>
      </c>
      <c r="G41" s="55">
        <v>209.36027193825382</v>
      </c>
      <c r="H41" s="55" t="s">
        <v>46</v>
      </c>
      <c r="I41" s="54">
        <v>208.54896496355161</v>
      </c>
      <c r="J41" s="54">
        <v>201.12</v>
      </c>
      <c r="K41" s="54">
        <v>207.53</v>
      </c>
      <c r="L41" s="54">
        <v>209.86</v>
      </c>
      <c r="M41" s="54">
        <v>204.93</v>
      </c>
      <c r="N41" s="54">
        <v>205.03</v>
      </c>
      <c r="O41" s="54">
        <v>202.96</v>
      </c>
      <c r="P41" s="54">
        <v>190.37</v>
      </c>
    </row>
    <row r="42" spans="1:17" x14ac:dyDescent="0.2">
      <c r="A42" s="2" t="s">
        <v>341</v>
      </c>
      <c r="B42" s="2" t="s">
        <v>334</v>
      </c>
      <c r="C42" s="73">
        <v>183.50460681490009</v>
      </c>
      <c r="D42" s="55">
        <v>182.61398847910874</v>
      </c>
      <c r="E42" s="55">
        <v>181.99244102095034</v>
      </c>
      <c r="F42" s="55">
        <v>189.80362070471679</v>
      </c>
      <c r="G42" s="55">
        <v>183.63</v>
      </c>
      <c r="H42" s="55" t="s">
        <v>46</v>
      </c>
      <c r="I42" s="54">
        <v>184.55155390019883</v>
      </c>
      <c r="J42" s="54">
        <v>177.01</v>
      </c>
      <c r="K42" s="54">
        <v>187.67</v>
      </c>
      <c r="L42" s="54">
        <v>189.78</v>
      </c>
      <c r="M42" s="54">
        <v>184.06</v>
      </c>
      <c r="N42" s="54">
        <v>184.67</v>
      </c>
      <c r="O42" s="54">
        <v>184.22</v>
      </c>
      <c r="P42" s="54">
        <v>170.11</v>
      </c>
    </row>
    <row r="43" spans="1:17" x14ac:dyDescent="0.2">
      <c r="A43" s="2" t="s">
        <v>342</v>
      </c>
      <c r="B43" s="2" t="s">
        <v>330</v>
      </c>
      <c r="C43" s="53">
        <v>3.170557493974913</v>
      </c>
      <c r="D43" s="54">
        <v>3.0163974861641392</v>
      </c>
      <c r="E43" s="54">
        <v>1.5364614111807113</v>
      </c>
      <c r="F43" s="54">
        <v>2.7800188075209529</v>
      </c>
      <c r="G43" s="54">
        <v>3.1431552488356891</v>
      </c>
      <c r="H43" s="54">
        <v>3.05</v>
      </c>
      <c r="I43" s="54">
        <v>1.4794669104132008</v>
      </c>
      <c r="J43" s="54">
        <v>2.2572749646846613</v>
      </c>
      <c r="K43" s="54">
        <v>3.0350829645639541</v>
      </c>
      <c r="L43" s="54">
        <v>2.7740005590100654</v>
      </c>
      <c r="M43" s="54">
        <v>1.4087571466345234</v>
      </c>
      <c r="N43" s="54">
        <v>2.801196642921929</v>
      </c>
      <c r="O43" s="54">
        <v>3.8999184329612095</v>
      </c>
      <c r="P43" s="54">
        <v>3.5082948246303771</v>
      </c>
    </row>
    <row r="44" spans="1:17" x14ac:dyDescent="0.2">
      <c r="A44" s="2" t="s">
        <v>344</v>
      </c>
      <c r="B44" s="2" t="s">
        <v>335</v>
      </c>
      <c r="C44" s="53">
        <v>168.7178512150378</v>
      </c>
      <c r="D44" s="54">
        <v>168.13204318535685</v>
      </c>
      <c r="E44" s="54">
        <v>165.9326937405898</v>
      </c>
      <c r="F44" s="54">
        <v>173.14840983951942</v>
      </c>
      <c r="G44" s="54">
        <v>167.74</v>
      </c>
      <c r="H44" s="54">
        <v>167.51</v>
      </c>
      <c r="I44" s="54">
        <v>168.87680265910689</v>
      </c>
      <c r="J44" s="54">
        <v>161.68071885602785</v>
      </c>
      <c r="K44" s="54">
        <v>172.7005720571149</v>
      </c>
      <c r="L44" s="54">
        <v>173.36959572134674</v>
      </c>
      <c r="M44" s="54">
        <v>168.07179857531574</v>
      </c>
      <c r="N44" s="54">
        <v>168.25129272913404</v>
      </c>
      <c r="O44" s="54">
        <v>166.11368053366158</v>
      </c>
      <c r="P44" s="54">
        <v>155.08294889900978</v>
      </c>
      <c r="Q44" s="40"/>
    </row>
    <row r="45" spans="1:17" x14ac:dyDescent="0.2">
      <c r="A45" s="2" t="s">
        <v>345</v>
      </c>
      <c r="B45" s="2" t="s">
        <v>336</v>
      </c>
      <c r="C45" s="53">
        <v>3.2527761648073255</v>
      </c>
      <c r="D45" s="54">
        <v>3.612482849699131</v>
      </c>
      <c r="E45" s="54">
        <v>0.58066936275391434</v>
      </c>
      <c r="F45" s="54">
        <v>2.9752881507479327</v>
      </c>
      <c r="G45" s="54">
        <v>-0.24</v>
      </c>
      <c r="H45" s="54">
        <v>3.83</v>
      </c>
      <c r="I45" s="54">
        <v>2.4694044191971956</v>
      </c>
      <c r="J45" s="54">
        <v>-6.1191188801692622</v>
      </c>
      <c r="K45" s="54">
        <v>2.5020397198914317</v>
      </c>
      <c r="L45" s="54">
        <v>1.5664944333233313</v>
      </c>
      <c r="M45" s="54">
        <v>-1.1041610068216536</v>
      </c>
      <c r="N45" s="54">
        <v>0.54936089501964047</v>
      </c>
      <c r="O45" s="54">
        <v>9.1759587118627071</v>
      </c>
      <c r="P45" s="54">
        <v>7.4626054254153136</v>
      </c>
    </row>
    <row r="46" spans="1:17" x14ac:dyDescent="0.2">
      <c r="A46" s="2" t="s">
        <v>346</v>
      </c>
      <c r="B46" s="2" t="s">
        <v>337</v>
      </c>
      <c r="C46" s="53">
        <v>6.4593043272714192</v>
      </c>
      <c r="D46" s="54">
        <v>5.9711309692039691</v>
      </c>
      <c r="E46" s="54">
        <v>4.2496775486503289</v>
      </c>
      <c r="F46" s="54">
        <v>5.4983736119175957</v>
      </c>
      <c r="G46" s="54">
        <v>6.26</v>
      </c>
      <c r="H46" s="54">
        <v>6.12</v>
      </c>
      <c r="I46" s="54">
        <v>4.2697851741625517</v>
      </c>
      <c r="J46" s="54">
        <v>5.379385397766578</v>
      </c>
      <c r="K46" s="54">
        <v>6.2115855654695977</v>
      </c>
      <c r="L46" s="54">
        <v>5.5751972019319949</v>
      </c>
      <c r="M46" s="54">
        <v>3.8836007826140917</v>
      </c>
      <c r="N46" s="54">
        <v>4.7973892020527016</v>
      </c>
      <c r="O46" s="54">
        <v>5.7601305725326659</v>
      </c>
      <c r="P46" s="54">
        <v>5.4337775655903053</v>
      </c>
    </row>
    <row r="47" spans="1:17" x14ac:dyDescent="0.2">
      <c r="A47" s="2" t="s">
        <v>143</v>
      </c>
      <c r="B47" s="2" t="s">
        <v>338</v>
      </c>
      <c r="C47" s="53">
        <v>3.170557493974913</v>
      </c>
      <c r="D47" s="54">
        <v>3.0163974861641396</v>
      </c>
      <c r="E47" s="54">
        <v>1.5364614111807116</v>
      </c>
      <c r="F47" s="54">
        <v>2.7800188075209529</v>
      </c>
      <c r="G47" s="54">
        <v>3.1431552488356891</v>
      </c>
      <c r="H47" s="54">
        <v>3.05</v>
      </c>
      <c r="I47" s="54">
        <v>1.4794669648053682</v>
      </c>
      <c r="J47" s="54">
        <v>2.2572749646846613</v>
      </c>
      <c r="K47" s="54">
        <v>3.0350829645639541</v>
      </c>
      <c r="L47" s="54">
        <v>2.7740005590100654</v>
      </c>
      <c r="M47" s="54">
        <v>1.4087571466345234</v>
      </c>
      <c r="N47" s="54">
        <v>2.801196642921929</v>
      </c>
      <c r="O47" s="54">
        <v>3.8999184329612095</v>
      </c>
      <c r="P47" s="54">
        <v>3.5082948246303771</v>
      </c>
    </row>
    <row r="48" spans="1:17" x14ac:dyDescent="0.2">
      <c r="A48" s="2" t="s">
        <v>347</v>
      </c>
      <c r="B48" s="2" t="s">
        <v>331</v>
      </c>
      <c r="C48" s="50">
        <v>194603</v>
      </c>
      <c r="D48" s="51">
        <v>194603</v>
      </c>
      <c r="E48" s="51">
        <v>194603</v>
      </c>
      <c r="F48" s="51">
        <v>194603</v>
      </c>
      <c r="G48" s="51">
        <v>185164</v>
      </c>
      <c r="H48" s="51">
        <v>183849.99900000001</v>
      </c>
      <c r="I48" s="51">
        <v>183849.99900000001</v>
      </c>
      <c r="J48" s="51">
        <v>183849.99900000001</v>
      </c>
      <c r="K48" s="51">
        <v>183849.99900000001</v>
      </c>
      <c r="L48" s="51">
        <v>183849.99900000001</v>
      </c>
      <c r="M48" s="51">
        <v>183849.99900000001</v>
      </c>
      <c r="N48" s="51">
        <v>183849.99900000001</v>
      </c>
      <c r="O48" s="51">
        <v>183849.99900000001</v>
      </c>
      <c r="P48" s="51">
        <v>183849.99900000001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8C8E-8A9D-4D6F-ABA8-3F005D4C3FA5}">
  <sheetPr>
    <tabColor rgb="FF92D050"/>
  </sheetPr>
  <dimension ref="A1:P84"/>
  <sheetViews>
    <sheetView workbookViewId="0">
      <pane ySplit="5" topLeftCell="A6" activePane="bottomLeft" state="frozen"/>
      <selection activeCell="A34" sqref="A34"/>
      <selection pane="bottomLeft" activeCell="A6" sqref="A6"/>
    </sheetView>
  </sheetViews>
  <sheetFormatPr defaultColWidth="9.140625" defaultRowHeight="14.25" x14ac:dyDescent="0.2"/>
  <cols>
    <col min="1" max="1" width="70" style="2" bestFit="1" customWidth="1"/>
    <col min="2" max="2" width="81.140625" style="2" bestFit="1" customWidth="1"/>
    <col min="3" max="3" width="14.140625" style="2" bestFit="1" customWidth="1"/>
    <col min="4" max="4" width="14.140625" style="47" bestFit="1" customWidth="1"/>
    <col min="5" max="5" width="2.28515625" style="47" customWidth="1"/>
    <col min="6" max="6" width="15.85546875" style="2" customWidth="1"/>
    <col min="7" max="7" width="15.28515625" style="2" customWidth="1"/>
    <col min="8" max="8" width="2" style="2" customWidth="1"/>
    <col min="9" max="9" width="15.85546875" style="2" customWidth="1"/>
    <col min="10" max="16384" width="9.140625" style="2"/>
  </cols>
  <sheetData>
    <row r="1" spans="1:16" ht="18" x14ac:dyDescent="0.25">
      <c r="A1" s="3" t="s">
        <v>152</v>
      </c>
    </row>
    <row r="3" spans="1:16" ht="18" x14ac:dyDescent="0.25">
      <c r="A3" s="3" t="s">
        <v>187</v>
      </c>
      <c r="B3" s="3" t="s">
        <v>188</v>
      </c>
    </row>
    <row r="4" spans="1:16" ht="18" x14ac:dyDescent="0.25">
      <c r="A4" s="3"/>
      <c r="B4" s="3"/>
    </row>
    <row r="5" spans="1:16" ht="15" x14ac:dyDescent="0.25">
      <c r="A5" s="4" t="s">
        <v>1</v>
      </c>
      <c r="B5" s="4"/>
      <c r="C5" s="20" t="s">
        <v>587</v>
      </c>
      <c r="D5" s="74" t="s">
        <v>588</v>
      </c>
      <c r="E5" s="74"/>
      <c r="F5" s="20" t="s">
        <v>589</v>
      </c>
      <c r="G5" s="21" t="s">
        <v>590</v>
      </c>
      <c r="H5" s="21"/>
      <c r="I5" s="21" t="s">
        <v>498</v>
      </c>
    </row>
    <row r="6" spans="1:16" x14ac:dyDescent="0.2">
      <c r="A6" s="2" t="s">
        <v>189</v>
      </c>
      <c r="B6" s="2" t="s">
        <v>212</v>
      </c>
      <c r="C6" s="156"/>
      <c r="D6" s="52"/>
      <c r="E6" s="52"/>
      <c r="F6" s="156">
        <v>37374</v>
      </c>
      <c r="G6" s="52">
        <v>28632</v>
      </c>
      <c r="H6" s="52"/>
      <c r="I6" s="51">
        <v>33175</v>
      </c>
    </row>
    <row r="7" spans="1:16" x14ac:dyDescent="0.2">
      <c r="A7" s="2" t="s">
        <v>190</v>
      </c>
      <c r="B7" s="2" t="s">
        <v>213</v>
      </c>
      <c r="C7" s="156"/>
      <c r="D7" s="52"/>
      <c r="E7" s="52"/>
      <c r="F7" s="156">
        <v>3663</v>
      </c>
      <c r="G7" s="52">
        <v>6150</v>
      </c>
      <c r="H7" s="52"/>
      <c r="I7" s="51">
        <v>2359</v>
      </c>
      <c r="O7" s="12"/>
    </row>
    <row r="8" spans="1:16" x14ac:dyDescent="0.2">
      <c r="A8" s="2" t="s">
        <v>191</v>
      </c>
      <c r="B8" s="2" t="s">
        <v>214</v>
      </c>
      <c r="C8" s="156"/>
      <c r="D8" s="52"/>
      <c r="E8" s="52"/>
      <c r="F8" s="156">
        <v>209</v>
      </c>
      <c r="G8" s="52">
        <v>209</v>
      </c>
      <c r="H8" s="52"/>
      <c r="I8" s="51">
        <v>237</v>
      </c>
      <c r="O8" s="12"/>
    </row>
    <row r="9" spans="1:16" x14ac:dyDescent="0.2">
      <c r="A9" s="2" t="s">
        <v>29</v>
      </c>
      <c r="B9" s="2" t="s">
        <v>135</v>
      </c>
      <c r="C9" s="156"/>
      <c r="D9" s="52"/>
      <c r="E9" s="52"/>
      <c r="F9" s="156">
        <v>-3107</v>
      </c>
      <c r="G9" s="52">
        <v>-1476</v>
      </c>
      <c r="H9" s="52"/>
      <c r="I9" s="51">
        <v>-1286</v>
      </c>
      <c r="O9" s="12"/>
    </row>
    <row r="10" spans="1:16" ht="15" x14ac:dyDescent="0.25">
      <c r="A10" s="5" t="s">
        <v>36</v>
      </c>
      <c r="B10" s="5" t="s">
        <v>172</v>
      </c>
      <c r="C10" s="157"/>
      <c r="D10" s="78"/>
      <c r="E10" s="78"/>
      <c r="F10" s="157">
        <v>38139</v>
      </c>
      <c r="G10" s="78">
        <v>33515</v>
      </c>
      <c r="H10" s="78"/>
      <c r="I10" s="75">
        <v>34485</v>
      </c>
      <c r="K10" s="5"/>
      <c r="O10" s="12"/>
    </row>
    <row r="11" spans="1:16" x14ac:dyDescent="0.2">
      <c r="A11" s="2" t="s">
        <v>0</v>
      </c>
      <c r="C11" s="158"/>
      <c r="D11" s="61"/>
      <c r="E11" s="61"/>
      <c r="F11" s="154"/>
      <c r="G11" s="40"/>
      <c r="H11" s="40"/>
      <c r="I11" s="40"/>
      <c r="O11" s="12"/>
    </row>
    <row r="12" spans="1:16" x14ac:dyDescent="0.2">
      <c r="A12" s="2" t="s">
        <v>36</v>
      </c>
      <c r="B12" s="2" t="s">
        <v>172</v>
      </c>
      <c r="C12" s="65"/>
      <c r="D12" s="52"/>
      <c r="E12" s="52"/>
      <c r="F12" s="50">
        <v>38139</v>
      </c>
      <c r="G12" s="51">
        <v>33515</v>
      </c>
      <c r="H12" s="51"/>
      <c r="I12" s="51">
        <v>34485</v>
      </c>
    </row>
    <row r="13" spans="1:16" x14ac:dyDescent="0.2">
      <c r="A13" s="2" t="s">
        <v>38</v>
      </c>
      <c r="B13" s="2" t="s">
        <v>169</v>
      </c>
      <c r="C13" s="65"/>
      <c r="D13" s="52"/>
      <c r="E13" s="52"/>
      <c r="F13" s="50">
        <v>75962.347000000009</v>
      </c>
      <c r="G13" s="51">
        <v>74233.801000000007</v>
      </c>
      <c r="H13" s="51"/>
      <c r="I13" s="51">
        <v>76334.353999999992</v>
      </c>
    </row>
    <row r="14" spans="1:16" x14ac:dyDescent="0.2">
      <c r="A14" s="2" t="s">
        <v>165</v>
      </c>
      <c r="B14" s="16" t="s">
        <v>226</v>
      </c>
      <c r="C14" s="65"/>
      <c r="D14" s="52"/>
      <c r="E14" s="52"/>
      <c r="F14" s="50">
        <v>61061</v>
      </c>
      <c r="G14" s="51">
        <v>59281</v>
      </c>
      <c r="H14" s="51"/>
      <c r="I14" s="51">
        <v>60290</v>
      </c>
    </row>
    <row r="15" spans="1:16" x14ac:dyDescent="0.2">
      <c r="A15" s="2" t="s">
        <v>166</v>
      </c>
      <c r="B15" s="16" t="s">
        <v>227</v>
      </c>
      <c r="C15" s="65"/>
      <c r="D15" s="52"/>
      <c r="E15" s="52"/>
      <c r="F15" s="50">
        <v>14901.547</v>
      </c>
      <c r="G15" s="51">
        <v>14952.800999999999</v>
      </c>
      <c r="H15" s="51"/>
      <c r="I15" s="51">
        <v>16044.353999999999</v>
      </c>
    </row>
    <row r="16" spans="1:16" s="5" customFormat="1" ht="15" x14ac:dyDescent="0.25">
      <c r="A16" s="5" t="s">
        <v>192</v>
      </c>
      <c r="B16" s="5" t="s">
        <v>215</v>
      </c>
      <c r="C16" s="161"/>
      <c r="D16" s="76"/>
      <c r="E16" s="76"/>
      <c r="F16" s="161">
        <v>50.207769383428868</v>
      </c>
      <c r="G16" s="76">
        <v>45.14789698024488</v>
      </c>
      <c r="H16" s="76"/>
      <c r="I16" s="76">
        <v>45.176251835444894</v>
      </c>
      <c r="O16" s="2"/>
      <c r="P16" s="2"/>
    </row>
    <row r="17" spans="1:16" ht="15" x14ac:dyDescent="0.25">
      <c r="A17" s="2" t="s">
        <v>0</v>
      </c>
      <c r="C17" s="158"/>
      <c r="F17" s="154"/>
      <c r="G17" s="153"/>
      <c r="H17" s="153"/>
      <c r="I17" s="40"/>
      <c r="O17" s="39"/>
      <c r="P17" s="5"/>
    </row>
    <row r="18" spans="1:16" x14ac:dyDescent="0.2">
      <c r="A18" s="2" t="s">
        <v>194</v>
      </c>
      <c r="B18" s="2" t="s">
        <v>216</v>
      </c>
      <c r="C18" s="50">
        <v>8</v>
      </c>
      <c r="D18" s="51">
        <v>6</v>
      </c>
      <c r="E18" s="51"/>
      <c r="F18" s="50">
        <v>21</v>
      </c>
      <c r="G18" s="51">
        <v>18</v>
      </c>
      <c r="H18" s="51"/>
      <c r="I18" s="51">
        <v>27</v>
      </c>
    </row>
    <row r="19" spans="1:16" x14ac:dyDescent="0.2">
      <c r="A19" s="2" t="s">
        <v>195</v>
      </c>
      <c r="B19" s="2" t="s">
        <v>217</v>
      </c>
      <c r="C19" s="50">
        <v>-427</v>
      </c>
      <c r="D19" s="51">
        <v>-372</v>
      </c>
      <c r="E19" s="51"/>
      <c r="F19" s="50">
        <v>-1143</v>
      </c>
      <c r="G19" s="51">
        <v>-1099</v>
      </c>
      <c r="H19" s="51"/>
      <c r="I19" s="51">
        <v>-1469</v>
      </c>
    </row>
    <row r="20" spans="1:16" x14ac:dyDescent="0.2">
      <c r="A20" s="2" t="s">
        <v>196</v>
      </c>
      <c r="B20" s="2" t="s">
        <v>218</v>
      </c>
      <c r="C20" s="158">
        <v>-17</v>
      </c>
      <c r="D20" s="47">
        <v>-28</v>
      </c>
      <c r="F20" s="158">
        <v>-72</v>
      </c>
      <c r="G20" s="47">
        <v>-84</v>
      </c>
      <c r="H20" s="47"/>
      <c r="I20" s="47">
        <v>-108</v>
      </c>
    </row>
    <row r="21" spans="1:16" x14ac:dyDescent="0.2">
      <c r="A21" s="2" t="s">
        <v>193</v>
      </c>
      <c r="B21" s="2" t="s">
        <v>219</v>
      </c>
      <c r="C21" s="50">
        <v>-33</v>
      </c>
      <c r="D21" s="51">
        <v>-30</v>
      </c>
      <c r="E21" s="51"/>
      <c r="F21" s="50">
        <v>-99</v>
      </c>
      <c r="G21" s="51">
        <v>-87</v>
      </c>
      <c r="H21" s="51"/>
      <c r="I21" s="51">
        <v>-119</v>
      </c>
    </row>
    <row r="22" spans="1:16" s="5" customFormat="1" ht="15" x14ac:dyDescent="0.25">
      <c r="A22" s="5" t="s">
        <v>22</v>
      </c>
      <c r="B22" s="5" t="s">
        <v>327</v>
      </c>
      <c r="C22" s="163">
        <v>-469</v>
      </c>
      <c r="D22" s="75">
        <v>-424</v>
      </c>
      <c r="E22" s="75"/>
      <c r="F22" s="163">
        <v>-1293</v>
      </c>
      <c r="G22" s="75">
        <v>-1252</v>
      </c>
      <c r="H22" s="75"/>
      <c r="I22" s="75">
        <v>-1671</v>
      </c>
    </row>
    <row r="23" spans="1:16" x14ac:dyDescent="0.2">
      <c r="A23" s="2" t="s">
        <v>0</v>
      </c>
      <c r="C23" s="154"/>
      <c r="D23" s="40"/>
      <c r="E23" s="40"/>
      <c r="F23" s="154"/>
      <c r="G23" s="153"/>
      <c r="H23" s="153"/>
      <c r="I23" s="40"/>
    </row>
    <row r="24" spans="1:16" x14ac:dyDescent="0.2">
      <c r="A24" s="2" t="s">
        <v>312</v>
      </c>
      <c r="B24" s="2" t="s">
        <v>48</v>
      </c>
      <c r="C24" s="50">
        <v>1050</v>
      </c>
      <c r="D24" s="51">
        <v>1033</v>
      </c>
      <c r="E24" s="51"/>
      <c r="F24" s="50">
        <v>2828</v>
      </c>
      <c r="G24" s="51">
        <v>2825</v>
      </c>
      <c r="H24" s="51"/>
      <c r="I24" s="51">
        <v>3728</v>
      </c>
    </row>
    <row r="25" spans="1:16" x14ac:dyDescent="0.2">
      <c r="A25" s="2" t="s">
        <v>313</v>
      </c>
      <c r="B25" s="2" t="s">
        <v>49</v>
      </c>
      <c r="C25" s="158">
        <v>39</v>
      </c>
      <c r="D25" s="47">
        <v>36</v>
      </c>
      <c r="F25" s="158">
        <v>122</v>
      </c>
      <c r="G25" s="51">
        <v>98</v>
      </c>
      <c r="H25" s="51"/>
      <c r="I25" s="47">
        <v>137</v>
      </c>
    </row>
    <row r="26" spans="1:16" x14ac:dyDescent="0.2">
      <c r="A26" s="2" t="s">
        <v>315</v>
      </c>
      <c r="B26" s="2" t="s">
        <v>318</v>
      </c>
      <c r="C26" s="158">
        <v>-72</v>
      </c>
      <c r="D26" s="47">
        <v>-75</v>
      </c>
      <c r="F26" s="158">
        <v>-222</v>
      </c>
      <c r="G26" s="47">
        <v>-221</v>
      </c>
      <c r="H26" s="47"/>
      <c r="I26" s="47">
        <v>-299</v>
      </c>
    </row>
    <row r="27" spans="1:16" s="5" customFormat="1" ht="15" x14ac:dyDescent="0.25">
      <c r="A27" s="5" t="s">
        <v>316</v>
      </c>
      <c r="B27" s="5" t="s">
        <v>319</v>
      </c>
      <c r="C27" s="163">
        <v>1017</v>
      </c>
      <c r="D27" s="79">
        <v>994</v>
      </c>
      <c r="E27" s="79"/>
      <c r="F27" s="163">
        <v>2728</v>
      </c>
      <c r="G27" s="75">
        <v>2702</v>
      </c>
      <c r="H27" s="75"/>
      <c r="I27" s="75">
        <v>3566</v>
      </c>
    </row>
    <row r="28" spans="1:16" x14ac:dyDescent="0.2">
      <c r="A28" s="2" t="s">
        <v>314</v>
      </c>
      <c r="B28" s="2" t="s">
        <v>320</v>
      </c>
      <c r="C28" s="158">
        <v>-45</v>
      </c>
      <c r="D28" s="47">
        <v>-61</v>
      </c>
      <c r="F28" s="158">
        <v>-140</v>
      </c>
      <c r="G28" s="51">
        <v>-206</v>
      </c>
      <c r="H28" s="51"/>
      <c r="I28" s="47">
        <v>-269</v>
      </c>
    </row>
    <row r="29" spans="1:16" x14ac:dyDescent="0.2">
      <c r="A29" s="2" t="s">
        <v>9</v>
      </c>
      <c r="B29" s="2" t="s">
        <v>128</v>
      </c>
      <c r="C29" s="158">
        <v>972</v>
      </c>
      <c r="D29" s="47">
        <v>933</v>
      </c>
      <c r="F29" s="50">
        <v>2588</v>
      </c>
      <c r="G29" s="51">
        <v>2496</v>
      </c>
      <c r="H29" s="51"/>
      <c r="I29" s="51">
        <v>3297</v>
      </c>
    </row>
    <row r="30" spans="1:16" s="5" customFormat="1" ht="15" x14ac:dyDescent="0.25">
      <c r="A30" s="5" t="s">
        <v>197</v>
      </c>
      <c r="B30" s="5" t="s">
        <v>237</v>
      </c>
      <c r="C30" s="163">
        <v>972</v>
      </c>
      <c r="D30" s="75">
        <v>933</v>
      </c>
      <c r="E30" s="75"/>
      <c r="F30" s="163">
        <v>2588</v>
      </c>
      <c r="G30" s="75">
        <v>2496</v>
      </c>
      <c r="H30" s="75"/>
      <c r="I30" s="75">
        <v>3297</v>
      </c>
    </row>
    <row r="31" spans="1:16" x14ac:dyDescent="0.2">
      <c r="C31" s="154"/>
      <c r="D31" s="40"/>
      <c r="E31" s="40"/>
      <c r="F31" s="154"/>
      <c r="G31" s="153"/>
      <c r="H31" s="153"/>
      <c r="I31" s="40"/>
    </row>
    <row r="32" spans="1:16" x14ac:dyDescent="0.2">
      <c r="A32" s="2" t="s">
        <v>321</v>
      </c>
      <c r="B32" s="2" t="s">
        <v>324</v>
      </c>
      <c r="C32" s="158">
        <v>883</v>
      </c>
      <c r="D32" s="47">
        <v>804</v>
      </c>
      <c r="F32" s="50">
        <v>2443</v>
      </c>
      <c r="G32" s="51">
        <v>2317</v>
      </c>
      <c r="H32" s="51"/>
      <c r="I32" s="51">
        <v>3271</v>
      </c>
    </row>
    <row r="33" spans="1:11" x14ac:dyDescent="0.2">
      <c r="A33" s="2" t="s">
        <v>322</v>
      </c>
      <c r="B33" s="2" t="s">
        <v>325</v>
      </c>
      <c r="C33" s="158">
        <v>-680</v>
      </c>
      <c r="D33" s="47">
        <v>-647</v>
      </c>
      <c r="F33" s="50">
        <v>-2027</v>
      </c>
      <c r="G33" s="51">
        <v>-1949</v>
      </c>
      <c r="H33" s="51"/>
      <c r="I33" s="51">
        <v>-2713</v>
      </c>
    </row>
    <row r="34" spans="1:11" x14ac:dyDescent="0.2">
      <c r="A34" s="2" t="s">
        <v>9</v>
      </c>
      <c r="B34" s="2" t="s">
        <v>128</v>
      </c>
      <c r="C34" s="50">
        <v>203</v>
      </c>
      <c r="D34" s="51">
        <v>157</v>
      </c>
      <c r="E34" s="51"/>
      <c r="F34" s="50">
        <v>416</v>
      </c>
      <c r="G34" s="51">
        <v>368</v>
      </c>
      <c r="H34" s="51"/>
      <c r="I34" s="51">
        <v>558</v>
      </c>
    </row>
    <row r="35" spans="1:11" x14ac:dyDescent="0.2">
      <c r="A35" s="2" t="s">
        <v>323</v>
      </c>
      <c r="B35" s="2" t="s">
        <v>326</v>
      </c>
      <c r="C35" s="50">
        <v>82</v>
      </c>
      <c r="D35" s="51">
        <v>69</v>
      </c>
      <c r="E35" s="51"/>
      <c r="F35" s="50">
        <v>242</v>
      </c>
      <c r="G35" s="47">
        <v>205</v>
      </c>
      <c r="H35" s="47"/>
      <c r="I35" s="51">
        <v>284</v>
      </c>
    </row>
    <row r="36" spans="1:11" s="5" customFormat="1" ht="15" x14ac:dyDescent="0.25">
      <c r="A36" s="5" t="s">
        <v>317</v>
      </c>
      <c r="B36" s="5" t="s">
        <v>238</v>
      </c>
      <c r="C36" s="163">
        <v>285</v>
      </c>
      <c r="D36" s="75">
        <v>226</v>
      </c>
      <c r="E36" s="75"/>
      <c r="F36" s="163">
        <v>658</v>
      </c>
      <c r="G36" s="75">
        <v>573</v>
      </c>
      <c r="H36" s="75"/>
      <c r="I36" s="75">
        <v>842</v>
      </c>
    </row>
    <row r="37" spans="1:11" x14ac:dyDescent="0.2">
      <c r="C37" s="154"/>
      <c r="D37" s="40"/>
      <c r="E37" s="40"/>
      <c r="F37" s="154"/>
      <c r="G37" s="153"/>
      <c r="H37" s="153"/>
      <c r="I37" s="40"/>
    </row>
    <row r="38" spans="1:11" x14ac:dyDescent="0.2">
      <c r="A38" s="2" t="s">
        <v>197</v>
      </c>
      <c r="B38" s="2" t="s">
        <v>237</v>
      </c>
      <c r="C38" s="50">
        <v>972</v>
      </c>
      <c r="D38" s="51">
        <v>933</v>
      </c>
      <c r="E38" s="51"/>
      <c r="F38" s="50">
        <v>2588</v>
      </c>
      <c r="G38" s="51">
        <v>2496</v>
      </c>
      <c r="H38" s="51"/>
      <c r="I38" s="51">
        <v>3297</v>
      </c>
    </row>
    <row r="39" spans="1:11" x14ac:dyDescent="0.2">
      <c r="A39" s="2" t="s">
        <v>317</v>
      </c>
      <c r="B39" s="2" t="s">
        <v>238</v>
      </c>
      <c r="C39" s="50">
        <v>285</v>
      </c>
      <c r="D39" s="51">
        <v>226</v>
      </c>
      <c r="E39" s="51"/>
      <c r="F39" s="50">
        <v>658</v>
      </c>
      <c r="G39" s="51">
        <v>573</v>
      </c>
      <c r="H39" s="51"/>
      <c r="I39" s="51">
        <v>842</v>
      </c>
    </row>
    <row r="40" spans="1:11" x14ac:dyDescent="0.2">
      <c r="A40" s="2" t="s">
        <v>198</v>
      </c>
      <c r="B40" s="2" t="s">
        <v>220</v>
      </c>
      <c r="C40" s="50">
        <v>4</v>
      </c>
      <c r="D40" s="51">
        <v>6</v>
      </c>
      <c r="E40" s="51"/>
      <c r="F40" s="50">
        <v>10</v>
      </c>
      <c r="G40" s="51">
        <v>17</v>
      </c>
      <c r="H40" s="51"/>
      <c r="I40" s="51">
        <v>22</v>
      </c>
    </row>
    <row r="41" spans="1:11" x14ac:dyDescent="0.2">
      <c r="A41" s="2" t="s">
        <v>10</v>
      </c>
      <c r="B41" s="2" t="s">
        <v>10</v>
      </c>
      <c r="C41" s="50">
        <v>-59</v>
      </c>
      <c r="D41" s="51">
        <v>-42</v>
      </c>
      <c r="E41" s="51"/>
      <c r="F41" s="50">
        <v>-169</v>
      </c>
      <c r="G41" s="51">
        <v>-141</v>
      </c>
      <c r="H41" s="51"/>
      <c r="I41" s="51">
        <v>-200</v>
      </c>
    </row>
    <row r="42" spans="1:11" s="5" customFormat="1" ht="15" x14ac:dyDescent="0.25">
      <c r="A42" s="5" t="s">
        <v>34</v>
      </c>
      <c r="B42" s="5" t="s">
        <v>34</v>
      </c>
      <c r="C42" s="163">
        <v>1202</v>
      </c>
      <c r="D42" s="75">
        <v>1123</v>
      </c>
      <c r="E42" s="75"/>
      <c r="F42" s="163">
        <v>3087</v>
      </c>
      <c r="G42" s="75">
        <v>2945</v>
      </c>
      <c r="H42" s="75"/>
      <c r="I42" s="75">
        <v>3961</v>
      </c>
    </row>
    <row r="43" spans="1:11" s="5" customFormat="1" ht="15" x14ac:dyDescent="0.25">
      <c r="C43" s="155"/>
      <c r="D43" s="81"/>
      <c r="E43" s="81"/>
      <c r="F43" s="155"/>
      <c r="G43" s="132"/>
      <c r="H43" s="132"/>
      <c r="I43" s="81"/>
    </row>
    <row r="44" spans="1:11" x14ac:dyDescent="0.2">
      <c r="A44" s="2" t="s">
        <v>34</v>
      </c>
      <c r="B44" s="2" t="s">
        <v>34</v>
      </c>
      <c r="C44" s="50">
        <v>1202</v>
      </c>
      <c r="D44" s="51">
        <v>1123</v>
      </c>
      <c r="E44" s="51"/>
      <c r="F44" s="50">
        <v>3087</v>
      </c>
      <c r="G44" s="51">
        <v>2945</v>
      </c>
      <c r="H44" s="51"/>
      <c r="I44" s="51">
        <v>3961</v>
      </c>
    </row>
    <row r="45" spans="1:11" x14ac:dyDescent="0.2">
      <c r="A45" s="2" t="s">
        <v>193</v>
      </c>
      <c r="B45" s="2" t="s">
        <v>219</v>
      </c>
      <c r="C45" s="158">
        <v>-33</v>
      </c>
      <c r="D45" s="47">
        <v>-30</v>
      </c>
      <c r="F45" s="158">
        <v>-99</v>
      </c>
      <c r="G45" s="51">
        <v>-87</v>
      </c>
      <c r="H45" s="51"/>
      <c r="I45" s="47">
        <v>-119</v>
      </c>
    </row>
    <row r="46" spans="1:11" x14ac:dyDescent="0.2">
      <c r="A46" s="2" t="s">
        <v>594</v>
      </c>
      <c r="B46" s="2" t="s">
        <v>302</v>
      </c>
      <c r="C46" s="50">
        <v>419</v>
      </c>
      <c r="D46" s="51">
        <v>366</v>
      </c>
      <c r="E46" s="51"/>
      <c r="F46" s="50">
        <v>1122</v>
      </c>
      <c r="G46" s="51">
        <v>1081</v>
      </c>
      <c r="H46" s="51"/>
      <c r="I46" s="51">
        <v>1431</v>
      </c>
    </row>
    <row r="47" spans="1:11" ht="15" x14ac:dyDescent="0.25">
      <c r="A47" s="5" t="s">
        <v>35</v>
      </c>
      <c r="B47" s="5" t="s">
        <v>301</v>
      </c>
      <c r="C47" s="161">
        <v>2.7899761336515514</v>
      </c>
      <c r="D47" s="76">
        <v>2.9863387978142075</v>
      </c>
      <c r="E47" s="76"/>
      <c r="F47" s="161">
        <v>2.6631016042780749</v>
      </c>
      <c r="G47" s="162">
        <v>2.6438482886216468</v>
      </c>
      <c r="H47" s="162"/>
      <c r="I47" s="76">
        <v>2.6848357791754016</v>
      </c>
      <c r="K47" s="5"/>
    </row>
    <row r="48" spans="1:11" x14ac:dyDescent="0.2">
      <c r="C48" s="154"/>
      <c r="D48" s="40"/>
      <c r="E48" s="40"/>
      <c r="F48" s="154"/>
      <c r="G48" s="40"/>
      <c r="H48" s="40"/>
      <c r="I48" s="40"/>
    </row>
    <row r="49" spans="1:9" x14ac:dyDescent="0.2">
      <c r="A49" s="2" t="s">
        <v>34</v>
      </c>
      <c r="B49" s="2" t="s">
        <v>34</v>
      </c>
      <c r="C49" s="50">
        <v>1202</v>
      </c>
      <c r="D49" s="51">
        <v>1123</v>
      </c>
      <c r="E49" s="51"/>
      <c r="F49" s="50">
        <v>3087</v>
      </c>
      <c r="G49" s="51">
        <v>2945</v>
      </c>
      <c r="H49" s="51"/>
      <c r="I49" s="51">
        <v>3961</v>
      </c>
    </row>
    <row r="50" spans="1:9" x14ac:dyDescent="0.2">
      <c r="A50" s="2" t="s">
        <v>22</v>
      </c>
      <c r="B50" s="2" t="s">
        <v>327</v>
      </c>
      <c r="C50" s="50">
        <v>-469</v>
      </c>
      <c r="D50" s="51">
        <v>-424</v>
      </c>
      <c r="E50" s="51"/>
      <c r="F50" s="50">
        <v>-1293</v>
      </c>
      <c r="G50" s="51">
        <v>-1252</v>
      </c>
      <c r="H50" s="51"/>
      <c r="I50" s="51">
        <v>-1671</v>
      </c>
    </row>
    <row r="51" spans="1:9" x14ac:dyDescent="0.2">
      <c r="A51" s="2" t="s">
        <v>199</v>
      </c>
      <c r="B51" s="2" t="s">
        <v>221</v>
      </c>
      <c r="C51" s="50">
        <v>-1</v>
      </c>
      <c r="D51" s="51">
        <v>0</v>
      </c>
      <c r="E51" s="51"/>
      <c r="F51" s="50">
        <v>-3</v>
      </c>
      <c r="G51" s="51">
        <v>0</v>
      </c>
      <c r="H51" s="51"/>
      <c r="I51" s="51">
        <v>0</v>
      </c>
    </row>
    <row r="52" spans="1:9" x14ac:dyDescent="0.2">
      <c r="A52" s="2" t="s">
        <v>17</v>
      </c>
      <c r="B52" s="2" t="s">
        <v>59</v>
      </c>
      <c r="C52" s="50">
        <v>-111</v>
      </c>
      <c r="D52" s="51">
        <v>-115</v>
      </c>
      <c r="E52" s="51"/>
      <c r="F52" s="50">
        <v>-269</v>
      </c>
      <c r="G52" s="51">
        <v>-264</v>
      </c>
      <c r="H52" s="51"/>
      <c r="I52" s="51">
        <v>-318</v>
      </c>
    </row>
    <row r="53" spans="1:9" x14ac:dyDescent="0.2">
      <c r="A53" s="2" t="s">
        <v>223</v>
      </c>
      <c r="B53" s="2" t="s">
        <v>64</v>
      </c>
      <c r="C53" s="50">
        <v>-4</v>
      </c>
      <c r="D53" s="51">
        <v>-2</v>
      </c>
      <c r="E53" s="51"/>
      <c r="F53" s="50">
        <v>-19.00001</v>
      </c>
      <c r="G53" s="51">
        <v>-15.00001</v>
      </c>
      <c r="H53" s="51"/>
      <c r="I53" s="51">
        <v>-17.00001</v>
      </c>
    </row>
    <row r="54" spans="1:9" s="5" customFormat="1" ht="15" x14ac:dyDescent="0.25">
      <c r="A54" s="5" t="s">
        <v>142</v>
      </c>
      <c r="B54" s="5" t="s">
        <v>142</v>
      </c>
      <c r="C54" s="163">
        <v>617</v>
      </c>
      <c r="D54" s="75">
        <v>582</v>
      </c>
      <c r="E54" s="75"/>
      <c r="F54" s="163">
        <v>1502.99999</v>
      </c>
      <c r="G54" s="75">
        <v>1413.99999</v>
      </c>
      <c r="H54" s="75"/>
      <c r="I54" s="75">
        <v>1954.99999</v>
      </c>
    </row>
    <row r="55" spans="1:9" x14ac:dyDescent="0.2">
      <c r="C55" s="154"/>
      <c r="D55" s="40"/>
      <c r="E55" s="40"/>
      <c r="F55" s="154"/>
      <c r="G55" s="153"/>
      <c r="H55" s="153"/>
      <c r="I55" s="40"/>
    </row>
    <row r="56" spans="1:9" x14ac:dyDescent="0.2">
      <c r="A56" s="2" t="s">
        <v>201</v>
      </c>
      <c r="B56" s="2" t="s">
        <v>239</v>
      </c>
      <c r="C56" s="50">
        <v>617</v>
      </c>
      <c r="D56" s="51">
        <v>582</v>
      </c>
      <c r="E56" s="51"/>
      <c r="F56" s="50">
        <v>1502.99999</v>
      </c>
      <c r="G56" s="51">
        <v>1413.99999</v>
      </c>
      <c r="H56" s="51"/>
      <c r="I56" s="51">
        <v>1955</v>
      </c>
    </row>
    <row r="57" spans="1:9" x14ac:dyDescent="0.2">
      <c r="A57" s="2" t="s">
        <v>202</v>
      </c>
      <c r="B57" s="2" t="s">
        <v>224</v>
      </c>
      <c r="C57" s="50">
        <v>194603000</v>
      </c>
      <c r="D57" s="51">
        <v>185164255</v>
      </c>
      <c r="E57" s="51"/>
      <c r="F57" s="50">
        <v>194603000</v>
      </c>
      <c r="G57" s="51">
        <v>184288084</v>
      </c>
      <c r="H57" s="51"/>
      <c r="I57" s="51">
        <v>186866813</v>
      </c>
    </row>
    <row r="58" spans="1:9" s="5" customFormat="1" ht="15" x14ac:dyDescent="0.25">
      <c r="A58" s="5" t="s">
        <v>200</v>
      </c>
      <c r="B58" s="5" t="s">
        <v>222</v>
      </c>
      <c r="C58" s="164">
        <v>3.170557493974913</v>
      </c>
      <c r="D58" s="77">
        <v>3.1431552488356891</v>
      </c>
      <c r="E58" s="77"/>
      <c r="F58" s="164">
        <v>7.7234163399330944</v>
      </c>
      <c r="G58" s="77">
        <v>7.6727694993019737</v>
      </c>
      <c r="H58" s="77"/>
      <c r="I58" s="77">
        <v>10.461996801968255</v>
      </c>
    </row>
    <row r="59" spans="1:9" x14ac:dyDescent="0.2">
      <c r="A59" s="2" t="s">
        <v>0</v>
      </c>
      <c r="C59" s="154"/>
      <c r="D59" s="40"/>
      <c r="E59" s="40"/>
      <c r="F59" s="154"/>
      <c r="G59" s="153"/>
      <c r="H59" s="153"/>
      <c r="I59" s="40"/>
    </row>
    <row r="60" spans="1:9" x14ac:dyDescent="0.2">
      <c r="A60" s="2" t="s">
        <v>443</v>
      </c>
      <c r="B60" s="2" t="s">
        <v>515</v>
      </c>
      <c r="C60" s="65"/>
      <c r="D60" s="52"/>
      <c r="E60" s="52"/>
      <c r="F60" s="50">
        <v>32653</v>
      </c>
      <c r="G60" s="51">
        <v>32473</v>
      </c>
      <c r="H60" s="51"/>
      <c r="I60" s="51">
        <v>33528</v>
      </c>
    </row>
    <row r="61" spans="1:9" x14ac:dyDescent="0.2">
      <c r="A61" s="2" t="s">
        <v>43</v>
      </c>
      <c r="B61" s="2" t="s">
        <v>139</v>
      </c>
      <c r="C61" s="159"/>
      <c r="D61" s="61"/>
      <c r="E61" s="61"/>
      <c r="F61" s="158">
        <v>180</v>
      </c>
      <c r="G61" s="51">
        <v>170</v>
      </c>
      <c r="H61" s="51"/>
      <c r="I61" s="47">
        <v>167</v>
      </c>
    </row>
    <row r="62" spans="1:9" s="5" customFormat="1" ht="15" x14ac:dyDescent="0.25">
      <c r="A62" s="5" t="s">
        <v>445</v>
      </c>
      <c r="B62" s="5" t="s">
        <v>446</v>
      </c>
      <c r="C62" s="85"/>
      <c r="D62" s="78"/>
      <c r="E62" s="78"/>
      <c r="F62" s="163">
        <v>32833</v>
      </c>
      <c r="G62" s="75">
        <v>32643</v>
      </c>
      <c r="H62" s="75"/>
      <c r="I62" s="75">
        <v>33695</v>
      </c>
    </row>
    <row r="63" spans="1:9" x14ac:dyDescent="0.2">
      <c r="C63" s="159"/>
      <c r="D63" s="61"/>
      <c r="E63" s="61"/>
      <c r="F63" s="154"/>
      <c r="G63" s="153"/>
      <c r="H63" s="153"/>
      <c r="I63" s="40"/>
    </row>
    <row r="64" spans="1:9" x14ac:dyDescent="0.2">
      <c r="A64" s="2" t="s">
        <v>516</v>
      </c>
      <c r="B64" s="2" t="s">
        <v>138</v>
      </c>
      <c r="C64" s="65"/>
      <c r="D64" s="52"/>
      <c r="E64" s="52"/>
      <c r="F64" s="50">
        <v>32833</v>
      </c>
      <c r="G64" s="51">
        <v>32643</v>
      </c>
      <c r="H64" s="51"/>
      <c r="I64" s="51">
        <v>33695</v>
      </c>
    </row>
    <row r="65" spans="1:9" x14ac:dyDescent="0.2">
      <c r="A65" s="2" t="s">
        <v>202</v>
      </c>
      <c r="B65" s="2" t="s">
        <v>224</v>
      </c>
      <c r="C65" s="65"/>
      <c r="D65" s="52"/>
      <c r="E65" s="52"/>
      <c r="F65" s="50">
        <v>194603000</v>
      </c>
      <c r="G65" s="51">
        <v>184288084</v>
      </c>
      <c r="H65" s="51"/>
      <c r="I65" s="51">
        <v>186866813</v>
      </c>
    </row>
    <row r="66" spans="1:9" s="5" customFormat="1" ht="15" x14ac:dyDescent="0.25">
      <c r="A66" s="5" t="s">
        <v>344</v>
      </c>
      <c r="B66" s="5" t="s">
        <v>335</v>
      </c>
      <c r="C66" s="98"/>
      <c r="D66" s="93"/>
      <c r="E66" s="93"/>
      <c r="F66" s="98">
        <v>168.7178512150378</v>
      </c>
      <c r="G66" s="93">
        <v>177.13028043636288</v>
      </c>
      <c r="H66" s="93"/>
      <c r="I66" s="93">
        <v>180.31559193980581</v>
      </c>
    </row>
    <row r="67" spans="1:9" x14ac:dyDescent="0.2">
      <c r="A67" s="2" t="s">
        <v>0</v>
      </c>
      <c r="C67" s="159"/>
      <c r="D67" s="61"/>
      <c r="E67" s="61"/>
      <c r="F67" s="154"/>
      <c r="G67" s="153"/>
      <c r="H67" s="153"/>
      <c r="I67" s="40"/>
    </row>
    <row r="68" spans="1:9" x14ac:dyDescent="0.2">
      <c r="A68" s="2" t="s">
        <v>203</v>
      </c>
      <c r="B68" s="2" t="s">
        <v>521</v>
      </c>
      <c r="C68" s="65"/>
      <c r="D68" s="52"/>
      <c r="E68" s="52"/>
      <c r="F68" s="50">
        <v>32653</v>
      </c>
      <c r="G68" s="51">
        <v>32473</v>
      </c>
      <c r="H68" s="51"/>
      <c r="I68" s="51">
        <v>33528</v>
      </c>
    </row>
    <row r="69" spans="1:9" x14ac:dyDescent="0.2">
      <c r="A69" s="2" t="s">
        <v>517</v>
      </c>
      <c r="B69" s="2" t="s">
        <v>522</v>
      </c>
      <c r="C69" s="65"/>
      <c r="D69" s="52"/>
      <c r="E69" s="52"/>
      <c r="F69" s="50">
        <v>3057.5470000000005</v>
      </c>
      <c r="G69" s="51">
        <v>3262.8009999999995</v>
      </c>
      <c r="H69" s="51"/>
      <c r="I69" s="51">
        <v>3408.3539999999994</v>
      </c>
    </row>
    <row r="70" spans="1:9" x14ac:dyDescent="0.2">
      <c r="A70" s="2" t="s">
        <v>518</v>
      </c>
      <c r="B70" s="2" t="s">
        <v>523</v>
      </c>
      <c r="C70" s="65"/>
      <c r="D70" s="52"/>
      <c r="E70" s="52"/>
      <c r="F70" s="50">
        <v>-639</v>
      </c>
      <c r="G70" s="51">
        <v>-856</v>
      </c>
      <c r="H70" s="51"/>
      <c r="I70" s="51">
        <v>-956</v>
      </c>
    </row>
    <row r="71" spans="1:9" x14ac:dyDescent="0.2">
      <c r="A71" s="2" t="s">
        <v>519</v>
      </c>
      <c r="B71" s="2" t="s">
        <v>524</v>
      </c>
      <c r="C71" s="65"/>
      <c r="D71" s="52"/>
      <c r="E71" s="52"/>
      <c r="F71" s="50">
        <v>131.63399999999999</v>
      </c>
      <c r="G71" s="51">
        <v>176.33599999999998</v>
      </c>
      <c r="H71" s="51"/>
      <c r="I71" s="51">
        <v>196.93599999999998</v>
      </c>
    </row>
    <row r="72" spans="1:9" x14ac:dyDescent="0.2">
      <c r="A72" s="2" t="s">
        <v>520</v>
      </c>
      <c r="B72" s="2" t="s">
        <v>525</v>
      </c>
      <c r="C72" s="65"/>
      <c r="D72" s="52"/>
      <c r="E72" s="52"/>
      <c r="F72" s="50">
        <v>5698</v>
      </c>
      <c r="G72" s="51">
        <v>5686</v>
      </c>
      <c r="H72" s="51"/>
      <c r="I72" s="51">
        <v>5776</v>
      </c>
    </row>
    <row r="73" spans="1:9" s="5" customFormat="1" ht="15" x14ac:dyDescent="0.25">
      <c r="A73" s="5" t="s">
        <v>261</v>
      </c>
      <c r="B73" s="5" t="s">
        <v>293</v>
      </c>
      <c r="C73" s="85"/>
      <c r="D73" s="78"/>
      <c r="E73" s="78"/>
      <c r="F73" s="163">
        <v>40901.180999999997</v>
      </c>
      <c r="G73" s="75">
        <v>40742.137000000002</v>
      </c>
      <c r="H73" s="75"/>
      <c r="I73" s="75">
        <v>41953.29</v>
      </c>
    </row>
    <row r="74" spans="1:9" x14ac:dyDescent="0.2">
      <c r="C74" s="65"/>
      <c r="D74" s="52"/>
      <c r="E74" s="52"/>
      <c r="F74" s="174"/>
      <c r="G74" s="153"/>
      <c r="H74" s="153"/>
      <c r="I74" s="153"/>
    </row>
    <row r="75" spans="1:9" x14ac:dyDescent="0.2">
      <c r="A75" s="2" t="s">
        <v>230</v>
      </c>
      <c r="B75" s="2" t="s">
        <v>231</v>
      </c>
      <c r="C75" s="65"/>
      <c r="D75" s="52"/>
      <c r="E75" s="52"/>
      <c r="F75" s="50">
        <v>40901.180999999997</v>
      </c>
      <c r="G75" s="51">
        <v>40742.137000000002</v>
      </c>
      <c r="H75" s="51"/>
      <c r="I75" s="51">
        <v>41953.29</v>
      </c>
    </row>
    <row r="76" spans="1:9" x14ac:dyDescent="0.2">
      <c r="A76" s="2" t="s">
        <v>205</v>
      </c>
      <c r="B76" s="2" t="s">
        <v>232</v>
      </c>
      <c r="C76" s="65"/>
      <c r="D76" s="52"/>
      <c r="E76" s="52"/>
      <c r="F76" s="50">
        <v>194603000</v>
      </c>
      <c r="G76" s="51">
        <v>194603000</v>
      </c>
      <c r="H76" s="51"/>
      <c r="I76" s="51">
        <v>194603000</v>
      </c>
    </row>
    <row r="77" spans="1:9" s="5" customFormat="1" ht="15" x14ac:dyDescent="0.25">
      <c r="A77" s="5" t="s">
        <v>204</v>
      </c>
      <c r="B77" s="5" t="s">
        <v>154</v>
      </c>
      <c r="C77" s="86"/>
      <c r="D77" s="91"/>
      <c r="E77" s="91"/>
      <c r="F77" s="164">
        <v>210.17754608099565</v>
      </c>
      <c r="G77" s="77">
        <v>209.36027193825379</v>
      </c>
      <c r="H77" s="77"/>
      <c r="I77" s="77">
        <v>215.58398380292184</v>
      </c>
    </row>
    <row r="78" spans="1:9" x14ac:dyDescent="0.2">
      <c r="A78" s="2" t="s">
        <v>0</v>
      </c>
      <c r="C78" s="159"/>
      <c r="D78" s="61"/>
      <c r="E78" s="61"/>
      <c r="F78" s="154"/>
      <c r="G78" s="153"/>
      <c r="H78" s="153"/>
      <c r="I78" s="40"/>
    </row>
    <row r="79" spans="1:9" x14ac:dyDescent="0.2">
      <c r="A79" s="2" t="s">
        <v>207</v>
      </c>
      <c r="B79" s="2" t="s">
        <v>234</v>
      </c>
      <c r="C79" s="65"/>
      <c r="D79" s="52"/>
      <c r="E79" s="52"/>
      <c r="F79" s="65">
        <v>40742.137000000002</v>
      </c>
      <c r="G79" s="52">
        <v>38153.804999999993</v>
      </c>
      <c r="H79" s="52"/>
      <c r="I79" s="51">
        <v>36976</v>
      </c>
    </row>
    <row r="80" spans="1:9" x14ac:dyDescent="0.2">
      <c r="A80" s="2" t="s">
        <v>208</v>
      </c>
      <c r="B80" s="2" t="s">
        <v>235</v>
      </c>
      <c r="C80" s="65"/>
      <c r="D80" s="52"/>
      <c r="E80" s="52"/>
      <c r="F80" s="65">
        <v>40901.180999999997</v>
      </c>
      <c r="G80" s="52">
        <v>40742.137000000002</v>
      </c>
      <c r="H80" s="52"/>
      <c r="I80" s="51">
        <v>41953.29</v>
      </c>
    </row>
    <row r="81" spans="1:9" x14ac:dyDescent="0.2">
      <c r="A81" s="2" t="s">
        <v>209</v>
      </c>
      <c r="B81" s="2" t="s">
        <v>236</v>
      </c>
      <c r="C81" s="65"/>
      <c r="D81" s="52"/>
      <c r="E81" s="52"/>
      <c r="F81" s="65">
        <v>827</v>
      </c>
      <c r="G81" s="52">
        <v>735</v>
      </c>
      <c r="H81" s="52"/>
      <c r="I81" s="51">
        <v>735</v>
      </c>
    </row>
    <row r="82" spans="1:9" x14ac:dyDescent="0.2">
      <c r="A82" s="2" t="s">
        <v>502</v>
      </c>
      <c r="C82" s="65"/>
      <c r="D82" s="52"/>
      <c r="E82" s="52"/>
      <c r="F82" s="65">
        <v>-1972</v>
      </c>
      <c r="G82" s="52">
        <v>-1973</v>
      </c>
      <c r="H82" s="52"/>
      <c r="I82" s="51">
        <v>-1972</v>
      </c>
    </row>
    <row r="83" spans="1:9" s="5" customFormat="1" ht="15" x14ac:dyDescent="0.25">
      <c r="A83" s="5" t="s">
        <v>206</v>
      </c>
      <c r="B83" s="5" t="s">
        <v>233</v>
      </c>
      <c r="C83" s="160"/>
      <c r="D83" s="118"/>
      <c r="E83" s="118"/>
      <c r="F83" s="160">
        <v>-2.4199908806943671</v>
      </c>
      <c r="G83" s="118">
        <v>3.5391804303660068</v>
      </c>
      <c r="H83" s="118"/>
      <c r="I83" s="162">
        <v>10.115453266983998</v>
      </c>
    </row>
    <row r="84" spans="1:9" x14ac:dyDescent="0.2">
      <c r="C84" s="4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FE67-9782-4576-A35B-15680A264DB1}">
  <sheetPr>
    <tabColor rgb="FF92D050"/>
  </sheetPr>
  <dimension ref="A1:Q85"/>
  <sheetViews>
    <sheetView workbookViewId="0"/>
  </sheetViews>
  <sheetFormatPr defaultColWidth="9.140625" defaultRowHeight="14.25" x14ac:dyDescent="0.2"/>
  <cols>
    <col min="1" max="1" width="58.28515625" style="2" customWidth="1"/>
    <col min="2" max="2" width="72.28515625" style="2" customWidth="1"/>
    <col min="3" max="3" width="9.5703125" style="2" customWidth="1"/>
    <col min="4" max="10" width="11.7109375" style="2" customWidth="1"/>
    <col min="11" max="11" width="3" style="2" customWidth="1"/>
    <col min="12" max="13" width="11.7109375" style="2" customWidth="1"/>
    <col min="14" max="14" width="20.5703125" style="2" bestFit="1" customWidth="1"/>
    <col min="15" max="15" width="18.5703125" style="2" bestFit="1" customWidth="1"/>
    <col min="16" max="16384" width="9.140625" style="2"/>
  </cols>
  <sheetData>
    <row r="1" spans="1:17" ht="18" x14ac:dyDescent="0.25">
      <c r="A1" s="3" t="s">
        <v>152</v>
      </c>
    </row>
    <row r="3" spans="1:17" ht="36" x14ac:dyDescent="0.25">
      <c r="A3" s="3" t="s">
        <v>259</v>
      </c>
      <c r="B3" s="101" t="s">
        <v>260</v>
      </c>
      <c r="C3" s="101"/>
      <c r="D3" s="101"/>
      <c r="E3" s="3"/>
      <c r="F3" s="3"/>
    </row>
    <row r="4" spans="1:17" ht="18" x14ac:dyDescent="0.25">
      <c r="A4" s="3"/>
      <c r="B4" s="3"/>
      <c r="C4" s="3"/>
      <c r="D4" s="3"/>
      <c r="E4" s="3"/>
      <c r="F4" s="3"/>
    </row>
    <row r="5" spans="1:17" ht="15" x14ac:dyDescent="0.25">
      <c r="A5" s="5" t="s">
        <v>270</v>
      </c>
      <c r="B5" s="5" t="s">
        <v>270</v>
      </c>
      <c r="C5" s="197" t="s">
        <v>591</v>
      </c>
      <c r="D5" s="197"/>
      <c r="E5" s="200" t="s">
        <v>592</v>
      </c>
      <c r="F5" s="200"/>
      <c r="G5" s="201" t="s">
        <v>591</v>
      </c>
      <c r="H5" s="201"/>
      <c r="I5" s="200" t="s">
        <v>592</v>
      </c>
      <c r="J5" s="200"/>
      <c r="K5" s="180"/>
      <c r="L5" s="200" t="s">
        <v>499</v>
      </c>
      <c r="M5" s="200"/>
      <c r="O5" s="40"/>
      <c r="P5" s="40"/>
      <c r="Q5" s="40"/>
    </row>
    <row r="6" spans="1:17" ht="15" x14ac:dyDescent="0.25">
      <c r="A6" s="4" t="s">
        <v>1</v>
      </c>
      <c r="B6" s="4" t="s">
        <v>1</v>
      </c>
      <c r="C6" s="108" t="s">
        <v>1</v>
      </c>
      <c r="D6" s="108" t="s">
        <v>276</v>
      </c>
      <c r="E6" s="109" t="s">
        <v>1</v>
      </c>
      <c r="F6" s="109" t="s">
        <v>276</v>
      </c>
      <c r="G6" s="108" t="s">
        <v>1</v>
      </c>
      <c r="H6" s="108" t="s">
        <v>276</v>
      </c>
      <c r="I6" s="109" t="s">
        <v>1</v>
      </c>
      <c r="J6" s="109" t="s">
        <v>276</v>
      </c>
      <c r="K6" s="109"/>
      <c r="L6" s="109" t="s">
        <v>1</v>
      </c>
      <c r="M6" s="109" t="s">
        <v>276</v>
      </c>
      <c r="O6" s="40"/>
      <c r="P6" s="40"/>
      <c r="Q6" s="40"/>
    </row>
    <row r="7" spans="1:17" x14ac:dyDescent="0.2">
      <c r="A7" s="2" t="s">
        <v>203</v>
      </c>
      <c r="B7" s="2" t="s">
        <v>250</v>
      </c>
      <c r="C7" s="65" t="s">
        <v>184</v>
      </c>
      <c r="D7" s="65" t="s">
        <v>184</v>
      </c>
      <c r="E7" s="52" t="s">
        <v>184</v>
      </c>
      <c r="F7" s="52" t="s">
        <v>184</v>
      </c>
      <c r="G7" s="65">
        <v>32653</v>
      </c>
      <c r="H7" s="73">
        <v>167.79289116817316</v>
      </c>
      <c r="I7" s="52">
        <v>32473</v>
      </c>
      <c r="J7" s="55">
        <v>166.86793112130852</v>
      </c>
      <c r="K7" s="55"/>
      <c r="L7" s="52">
        <v>33528</v>
      </c>
      <c r="M7" s="55">
        <v>172.28922472932072</v>
      </c>
      <c r="O7" s="40"/>
      <c r="P7" s="40"/>
      <c r="Q7" s="40"/>
    </row>
    <row r="8" spans="1:17" x14ac:dyDescent="0.2">
      <c r="A8" s="2" t="s">
        <v>266</v>
      </c>
      <c r="B8" s="2" t="s">
        <v>225</v>
      </c>
      <c r="C8" s="65" t="s">
        <v>184</v>
      </c>
      <c r="D8" s="65" t="s">
        <v>184</v>
      </c>
      <c r="E8" s="52" t="s">
        <v>184</v>
      </c>
      <c r="F8" s="52" t="s">
        <v>184</v>
      </c>
      <c r="G8" s="65">
        <v>3057.5470000000005</v>
      </c>
      <c r="H8" s="73">
        <v>15.71171564672693</v>
      </c>
      <c r="I8" s="52">
        <v>3262.8009999999995</v>
      </c>
      <c r="J8" s="55">
        <v>16.766447588166677</v>
      </c>
      <c r="K8" s="55"/>
      <c r="L8" s="52">
        <v>3408.3539999999994</v>
      </c>
      <c r="M8" s="55">
        <v>17.514395975396059</v>
      </c>
      <c r="O8" s="40"/>
      <c r="P8" s="40"/>
      <c r="Q8" s="40"/>
    </row>
    <row r="9" spans="1:17" x14ac:dyDescent="0.2">
      <c r="A9" s="2" t="s">
        <v>210</v>
      </c>
      <c r="B9" s="2" t="s">
        <v>228</v>
      </c>
      <c r="C9" s="65" t="s">
        <v>184</v>
      </c>
      <c r="D9" s="65" t="s">
        <v>184</v>
      </c>
      <c r="E9" s="52" t="s">
        <v>184</v>
      </c>
      <c r="F9" s="52" t="s">
        <v>184</v>
      </c>
      <c r="G9" s="65">
        <v>-639</v>
      </c>
      <c r="H9" s="73">
        <v>-3.2836081663694805</v>
      </c>
      <c r="I9" s="52">
        <v>-856</v>
      </c>
      <c r="J9" s="55">
        <v>-4.3986988895340771</v>
      </c>
      <c r="K9" s="55"/>
      <c r="L9" s="52">
        <v>-956</v>
      </c>
      <c r="M9" s="55">
        <v>-4.9125655822366561</v>
      </c>
      <c r="O9" s="40"/>
      <c r="P9" s="40"/>
      <c r="Q9" s="40"/>
    </row>
    <row r="10" spans="1:17" x14ac:dyDescent="0.2">
      <c r="A10" s="2" t="s">
        <v>211</v>
      </c>
      <c r="B10" s="2" t="s">
        <v>229</v>
      </c>
      <c r="C10" s="65" t="s">
        <v>184</v>
      </c>
      <c r="D10" s="65" t="s">
        <v>184</v>
      </c>
      <c r="E10" s="52" t="s">
        <v>184</v>
      </c>
      <c r="F10" s="52" t="s">
        <v>184</v>
      </c>
      <c r="G10" s="65">
        <v>131.63399999999999</v>
      </c>
      <c r="H10" s="73">
        <v>0.6764232822721129</v>
      </c>
      <c r="I10" s="52">
        <v>176.33599999999998</v>
      </c>
      <c r="J10" s="55">
        <v>0.9061319712440199</v>
      </c>
      <c r="K10" s="55"/>
      <c r="L10" s="52">
        <v>196.93599999999998</v>
      </c>
      <c r="M10" s="55">
        <v>1.0119885099407511</v>
      </c>
      <c r="O10" s="40"/>
      <c r="P10" s="40"/>
      <c r="Q10" s="40"/>
    </row>
    <row r="11" spans="1:17" x14ac:dyDescent="0.2">
      <c r="A11" s="8" t="s">
        <v>32</v>
      </c>
      <c r="B11" s="8" t="s">
        <v>292</v>
      </c>
      <c r="C11" s="83" t="s">
        <v>184</v>
      </c>
      <c r="D11" s="83" t="s">
        <v>184</v>
      </c>
      <c r="E11" s="89" t="s">
        <v>184</v>
      </c>
      <c r="F11" s="89" t="s">
        <v>184</v>
      </c>
      <c r="G11" s="83">
        <v>5698</v>
      </c>
      <c r="H11" s="84">
        <v>29.280124150192957</v>
      </c>
      <c r="I11" s="89">
        <v>5686</v>
      </c>
      <c r="J11" s="90">
        <v>29.218460147068647</v>
      </c>
      <c r="K11" s="90"/>
      <c r="L11" s="89">
        <v>5776</v>
      </c>
      <c r="M11" s="90">
        <v>29.680940170500968</v>
      </c>
      <c r="O11" s="40"/>
      <c r="P11" s="40"/>
      <c r="Q11" s="40"/>
    </row>
    <row r="12" spans="1:17" ht="15" x14ac:dyDescent="0.25">
      <c r="A12" s="5" t="s">
        <v>261</v>
      </c>
      <c r="B12" s="5" t="s">
        <v>293</v>
      </c>
      <c r="C12" s="85" t="s">
        <v>184</v>
      </c>
      <c r="D12" s="86" t="s">
        <v>184</v>
      </c>
      <c r="E12" s="78" t="s">
        <v>184</v>
      </c>
      <c r="F12" s="91" t="s">
        <v>184</v>
      </c>
      <c r="G12" s="85">
        <v>40901.180999999997</v>
      </c>
      <c r="H12" s="86">
        <v>210.17754608099563</v>
      </c>
      <c r="I12" s="78">
        <v>40742.137000000002</v>
      </c>
      <c r="J12" s="91">
        <v>209.36027193825382</v>
      </c>
      <c r="K12" s="91"/>
      <c r="L12" s="78">
        <v>41953.29</v>
      </c>
      <c r="M12" s="91">
        <v>215.58398380292184</v>
      </c>
      <c r="O12" s="40"/>
      <c r="P12" s="40"/>
      <c r="Q12" s="40"/>
    </row>
    <row r="13" spans="1:17" x14ac:dyDescent="0.2">
      <c r="A13" s="2" t="s">
        <v>0</v>
      </c>
      <c r="C13" s="65"/>
      <c r="D13" s="73"/>
      <c r="E13" s="52" t="s">
        <v>0</v>
      </c>
      <c r="F13" s="55" t="s">
        <v>0</v>
      </c>
      <c r="G13" s="65"/>
      <c r="H13" s="73"/>
      <c r="I13" s="52"/>
      <c r="J13" s="55"/>
      <c r="K13" s="55"/>
      <c r="L13" s="52"/>
      <c r="M13" s="55"/>
      <c r="N13" s="40"/>
      <c r="O13" s="40"/>
      <c r="P13" s="40"/>
      <c r="Q13" s="40"/>
    </row>
    <row r="14" spans="1:17" x14ac:dyDescent="0.2">
      <c r="A14" s="8" t="s">
        <v>262</v>
      </c>
      <c r="B14" s="8" t="s">
        <v>294</v>
      </c>
      <c r="C14" s="83" t="s">
        <v>184</v>
      </c>
      <c r="D14" s="84" t="s">
        <v>184</v>
      </c>
      <c r="E14" s="89" t="s">
        <v>184</v>
      </c>
      <c r="F14" s="90" t="s">
        <v>184</v>
      </c>
      <c r="G14" s="83" t="s">
        <v>184</v>
      </c>
      <c r="H14" s="84" t="s">
        <v>184</v>
      </c>
      <c r="I14" s="89" t="s">
        <v>184</v>
      </c>
      <c r="J14" s="90" t="s">
        <v>184</v>
      </c>
      <c r="K14" s="90"/>
      <c r="L14" s="89" t="s">
        <v>184</v>
      </c>
      <c r="M14" s="90" t="s">
        <v>184</v>
      </c>
      <c r="N14" s="40"/>
      <c r="O14" s="40"/>
      <c r="P14" s="40"/>
      <c r="Q14" s="40"/>
    </row>
    <row r="15" spans="1:17" ht="15" x14ac:dyDescent="0.25">
      <c r="A15" s="5" t="s">
        <v>263</v>
      </c>
      <c r="B15" s="5" t="s">
        <v>297</v>
      </c>
      <c r="C15" s="85" t="s">
        <v>184</v>
      </c>
      <c r="D15" s="86" t="s">
        <v>184</v>
      </c>
      <c r="E15" s="78" t="s">
        <v>184</v>
      </c>
      <c r="F15" s="91" t="s">
        <v>184</v>
      </c>
      <c r="G15" s="85">
        <v>40901.180999999997</v>
      </c>
      <c r="H15" s="86">
        <v>210.17754608099563</v>
      </c>
      <c r="I15" s="78">
        <v>40742.137000000002</v>
      </c>
      <c r="J15" s="91">
        <v>209.36027193825382</v>
      </c>
      <c r="K15" s="91"/>
      <c r="L15" s="78">
        <v>41953.29</v>
      </c>
      <c r="M15" s="91">
        <v>215.58398380292184</v>
      </c>
      <c r="N15" s="40"/>
      <c r="O15" s="40"/>
      <c r="P15" s="40"/>
      <c r="Q15" s="40"/>
    </row>
    <row r="16" spans="1:17" x14ac:dyDescent="0.2">
      <c r="A16" s="2" t="s">
        <v>0</v>
      </c>
      <c r="C16" s="65"/>
      <c r="D16" s="73"/>
      <c r="E16" s="52"/>
      <c r="F16" s="55"/>
      <c r="G16" s="65"/>
      <c r="H16" s="73"/>
      <c r="I16" s="52"/>
      <c r="J16" s="55"/>
      <c r="K16" s="55"/>
      <c r="L16" s="52"/>
      <c r="M16" s="55"/>
      <c r="N16" s="40"/>
      <c r="O16" s="40"/>
      <c r="P16" s="40"/>
      <c r="Q16" s="40"/>
    </row>
    <row r="17" spans="1:17" x14ac:dyDescent="0.2">
      <c r="A17" s="8" t="s">
        <v>264</v>
      </c>
      <c r="B17" s="8" t="s">
        <v>295</v>
      </c>
      <c r="C17" s="83" t="s">
        <v>184</v>
      </c>
      <c r="D17" s="84" t="s">
        <v>184</v>
      </c>
      <c r="E17" s="89" t="s">
        <v>184</v>
      </c>
      <c r="F17" s="90" t="s">
        <v>184</v>
      </c>
      <c r="G17" s="83">
        <v>-5190.634</v>
      </c>
      <c r="H17" s="84">
        <v>-26.67293926609559</v>
      </c>
      <c r="I17" s="89">
        <v>-5006.3360000000002</v>
      </c>
      <c r="J17" s="90">
        <v>-25.725893228778592</v>
      </c>
      <c r="K17" s="90"/>
      <c r="L17" s="89">
        <v>-5016.9359999999997</v>
      </c>
      <c r="M17" s="90">
        <v>-25.780363098205061</v>
      </c>
      <c r="O17" s="40"/>
      <c r="P17" s="40"/>
      <c r="Q17" s="40"/>
    </row>
    <row r="18" spans="1:17" ht="15" x14ac:dyDescent="0.25">
      <c r="A18" s="14" t="s">
        <v>265</v>
      </c>
      <c r="B18" s="14" t="s">
        <v>296</v>
      </c>
      <c r="C18" s="87" t="s">
        <v>184</v>
      </c>
      <c r="D18" s="88" t="s">
        <v>184</v>
      </c>
      <c r="E18" s="63" t="s">
        <v>184</v>
      </c>
      <c r="F18" s="92" t="s">
        <v>184</v>
      </c>
      <c r="G18" s="87">
        <v>35710.546999999999</v>
      </c>
      <c r="H18" s="88">
        <v>183.50460681490009</v>
      </c>
      <c r="I18" s="63">
        <v>35735.800999999999</v>
      </c>
      <c r="J18" s="92">
        <v>183.63437870947519</v>
      </c>
      <c r="K18" s="92"/>
      <c r="L18" s="63">
        <v>36936.353999999999</v>
      </c>
      <c r="M18" s="92">
        <v>189.80362070471679</v>
      </c>
      <c r="N18" s="40"/>
      <c r="O18" s="40"/>
      <c r="P18" s="40"/>
      <c r="Q18" s="40"/>
    </row>
    <row r="19" spans="1:17" x14ac:dyDescent="0.2">
      <c r="A19" s="2" t="s">
        <v>0</v>
      </c>
      <c r="E19" s="80"/>
      <c r="F19" s="80"/>
      <c r="L19" s="80"/>
      <c r="M19" s="80"/>
      <c r="N19" s="40"/>
      <c r="O19" s="40"/>
      <c r="P19" s="40"/>
      <c r="Q19" s="40"/>
    </row>
    <row r="20" spans="1:17" ht="15" x14ac:dyDescent="0.25">
      <c r="A20"/>
      <c r="E20" s="80"/>
      <c r="F20" s="80"/>
      <c r="L20" s="80"/>
      <c r="M20" s="80"/>
      <c r="N20" s="40"/>
      <c r="O20" s="40"/>
      <c r="P20" s="40"/>
      <c r="Q20" s="40"/>
    </row>
    <row r="21" spans="1:17" ht="15" x14ac:dyDescent="0.25">
      <c r="A21" s="5" t="s">
        <v>269</v>
      </c>
      <c r="B21" s="5" t="s">
        <v>269</v>
      </c>
      <c r="C21" s="198" t="str">
        <f>'Alt. perf. measurements'!C5</f>
        <v>Jul-Sep 2025</v>
      </c>
      <c r="D21" s="198"/>
      <c r="E21" s="199" t="str">
        <f>'Alt. perf. measurements'!D5</f>
        <v>Jul-Sep 2024</v>
      </c>
      <c r="F21" s="199"/>
      <c r="G21" s="198" t="str">
        <f>'Alt. perf. measurements'!F5</f>
        <v>Jan-Sep 2025</v>
      </c>
      <c r="H21" s="198"/>
      <c r="I21" s="199" t="str">
        <f>'Alt. perf. measurements'!G5</f>
        <v>Jan-Sep 2024</v>
      </c>
      <c r="J21" s="199"/>
      <c r="K21" s="179"/>
      <c r="L21" s="199" t="str">
        <f>'Alt. perf. measurements'!I5</f>
        <v>Jan-Dec 2024</v>
      </c>
      <c r="M21" s="199"/>
      <c r="N21" s="40"/>
      <c r="O21" s="40"/>
      <c r="P21" s="40"/>
      <c r="Q21" s="40"/>
    </row>
    <row r="22" spans="1:17" ht="15" x14ac:dyDescent="0.25">
      <c r="A22" s="4" t="s">
        <v>1</v>
      </c>
      <c r="B22" s="4" t="s">
        <v>1</v>
      </c>
      <c r="C22" s="108" t="s">
        <v>1</v>
      </c>
      <c r="D22" s="108" t="s">
        <v>276</v>
      </c>
      <c r="E22" s="109" t="s">
        <v>1</v>
      </c>
      <c r="F22" s="109" t="s">
        <v>276</v>
      </c>
      <c r="G22" s="108" t="s">
        <v>1</v>
      </c>
      <c r="H22" s="108" t="s">
        <v>276</v>
      </c>
      <c r="I22" s="109" t="s">
        <v>1</v>
      </c>
      <c r="J22" s="109" t="s">
        <v>276</v>
      </c>
      <c r="K22" s="109"/>
      <c r="L22" s="109" t="s">
        <v>1</v>
      </c>
      <c r="M22" s="109" t="s">
        <v>276</v>
      </c>
      <c r="N22" s="40"/>
      <c r="O22" s="40"/>
      <c r="P22" s="40"/>
      <c r="Q22" s="40"/>
    </row>
    <row r="23" spans="1:17" ht="15" x14ac:dyDescent="0.25">
      <c r="A23" s="5" t="s">
        <v>526</v>
      </c>
      <c r="B23" s="5" t="s">
        <v>527</v>
      </c>
      <c r="C23" s="96"/>
      <c r="D23" s="96"/>
      <c r="E23" s="94"/>
      <c r="F23" s="94"/>
      <c r="G23" s="96"/>
      <c r="H23" s="96"/>
      <c r="I23" s="94"/>
      <c r="J23" s="94"/>
      <c r="K23" s="94"/>
      <c r="L23" s="94"/>
      <c r="M23" s="94"/>
      <c r="N23" s="40"/>
      <c r="O23" s="40"/>
      <c r="P23" s="40"/>
      <c r="Q23" s="40"/>
    </row>
    <row r="24" spans="1:17" x14ac:dyDescent="0.2">
      <c r="A24" s="2" t="s">
        <v>66</v>
      </c>
      <c r="B24" s="2" t="s">
        <v>58</v>
      </c>
      <c r="C24" s="65">
        <v>709</v>
      </c>
      <c r="D24" s="97">
        <v>3.6433148512612856</v>
      </c>
      <c r="E24" s="52">
        <v>125</v>
      </c>
      <c r="F24" s="58">
        <v>0.67507629914855871</v>
      </c>
      <c r="G24" s="65">
        <v>1773</v>
      </c>
      <c r="H24" s="97">
        <v>9.1108564616167271</v>
      </c>
      <c r="I24" s="52">
        <v>1709</v>
      </c>
      <c r="J24" s="58">
        <v>9.273524163396262</v>
      </c>
      <c r="K24" s="58"/>
      <c r="L24" s="52">
        <v>2359.0010000000002</v>
      </c>
      <c r="M24" s="58">
        <v>12.62396977894625</v>
      </c>
      <c r="N24" s="40"/>
      <c r="O24" s="40"/>
      <c r="P24" s="40"/>
      <c r="Q24" s="52"/>
    </row>
    <row r="25" spans="1:17" ht="15" x14ac:dyDescent="0.25">
      <c r="A25" s="5" t="s">
        <v>267</v>
      </c>
      <c r="B25" s="5" t="s">
        <v>528</v>
      </c>
      <c r="C25" s="85"/>
      <c r="D25" s="98"/>
      <c r="E25" s="78"/>
      <c r="F25" s="93"/>
      <c r="G25" s="85"/>
      <c r="H25" s="98"/>
      <c r="I25" s="78"/>
      <c r="J25" s="93"/>
      <c r="K25" s="93"/>
      <c r="L25" s="78"/>
      <c r="M25" s="93"/>
      <c r="N25" s="40"/>
      <c r="O25" s="40"/>
      <c r="P25" s="40"/>
      <c r="Q25" s="78"/>
    </row>
    <row r="26" spans="1:17" x14ac:dyDescent="0.2">
      <c r="A26" s="2" t="s">
        <v>14</v>
      </c>
      <c r="B26" s="2" t="s">
        <v>505</v>
      </c>
      <c r="C26" s="65">
        <v>-21</v>
      </c>
      <c r="D26" s="97">
        <v>-0.10791200546754161</v>
      </c>
      <c r="E26" s="52">
        <v>10</v>
      </c>
      <c r="F26" s="58">
        <v>5.4006103931884694E-2</v>
      </c>
      <c r="G26" s="65">
        <v>-547</v>
      </c>
      <c r="H26" s="97">
        <v>-2.8108508090831079</v>
      </c>
      <c r="I26" s="52">
        <v>-437</v>
      </c>
      <c r="J26" s="58">
        <v>-2.3712873372756973</v>
      </c>
      <c r="K26" s="58"/>
      <c r="L26" s="52">
        <v>-475.00099999999998</v>
      </c>
      <c r="M26" s="58">
        <v>-2.5419227329574032</v>
      </c>
      <c r="N26" s="40"/>
      <c r="O26" s="40"/>
      <c r="P26" s="40"/>
      <c r="Q26" s="52"/>
    </row>
    <row r="27" spans="1:17" x14ac:dyDescent="0.2">
      <c r="A27" s="2" t="s">
        <v>503</v>
      </c>
      <c r="B27" s="2" t="s">
        <v>504</v>
      </c>
      <c r="C27" s="65"/>
      <c r="D27" s="97">
        <v>0</v>
      </c>
      <c r="E27" s="52"/>
      <c r="F27" s="58"/>
      <c r="G27" s="65"/>
      <c r="H27" s="97">
        <v>0</v>
      </c>
      <c r="I27" s="52"/>
      <c r="J27" s="58">
        <v>0</v>
      </c>
      <c r="K27" s="58"/>
      <c r="L27" s="52"/>
      <c r="M27" s="58">
        <v>0</v>
      </c>
      <c r="N27" s="40"/>
      <c r="O27" s="40"/>
      <c r="P27" s="40"/>
      <c r="Q27" s="52"/>
    </row>
    <row r="28" spans="1:17" x14ac:dyDescent="0.2">
      <c r="A28" s="2" t="s">
        <v>15</v>
      </c>
      <c r="B28" s="2" t="s">
        <v>506</v>
      </c>
      <c r="C28" s="65">
        <v>-41</v>
      </c>
      <c r="D28" s="97">
        <v>-0.21068534400805744</v>
      </c>
      <c r="E28" s="52">
        <v>489</v>
      </c>
      <c r="F28" s="58">
        <v>2.6408984822691615</v>
      </c>
      <c r="G28" s="65">
        <v>316</v>
      </c>
      <c r="H28" s="97">
        <v>1.6238187489401499</v>
      </c>
      <c r="I28" s="52">
        <v>199</v>
      </c>
      <c r="J28" s="58">
        <v>1.0798310757845853</v>
      </c>
      <c r="K28" s="58"/>
      <c r="L28" s="52">
        <v>100</v>
      </c>
      <c r="M28" s="58">
        <v>0.53514050137945035</v>
      </c>
      <c r="N28" s="40"/>
      <c r="O28" s="40"/>
      <c r="P28" s="40"/>
      <c r="Q28" s="52"/>
    </row>
    <row r="29" spans="1:17" x14ac:dyDescent="0.2">
      <c r="A29" s="2" t="s">
        <v>43</v>
      </c>
      <c r="B29" s="2" t="s">
        <v>139</v>
      </c>
      <c r="C29" s="65">
        <v>-4</v>
      </c>
      <c r="D29" s="97">
        <v>-2.0554667708103162E-2</v>
      </c>
      <c r="E29" s="52">
        <v>-2</v>
      </c>
      <c r="F29" s="58">
        <v>-1.0801220786376938E-2</v>
      </c>
      <c r="G29" s="65">
        <v>-19.00001</v>
      </c>
      <c r="H29" s="97">
        <v>-9.7634723000159296E-2</v>
      </c>
      <c r="I29" s="52">
        <v>-15.00001</v>
      </c>
      <c r="J29" s="58">
        <v>-8.1394356457686098E-2</v>
      </c>
      <c r="K29" s="58"/>
      <c r="L29" s="52">
        <v>-17</v>
      </c>
      <c r="M29" s="58">
        <v>-9.0973885234506557E-2</v>
      </c>
      <c r="N29" s="40"/>
      <c r="O29" s="40"/>
      <c r="P29" s="40"/>
      <c r="Q29" s="52"/>
    </row>
    <row r="30" spans="1:17" ht="15" x14ac:dyDescent="0.25">
      <c r="A30" s="5" t="s">
        <v>268</v>
      </c>
      <c r="B30" s="5" t="s">
        <v>529</v>
      </c>
      <c r="C30" s="85"/>
      <c r="D30" s="98"/>
      <c r="E30" s="78"/>
      <c r="F30" s="93"/>
      <c r="G30" s="85"/>
      <c r="H30" s="98"/>
      <c r="I30" s="78"/>
      <c r="J30" s="93"/>
      <c r="K30" s="93"/>
      <c r="L30" s="78"/>
      <c r="M30" s="93"/>
      <c r="N30" s="40"/>
      <c r="O30" s="40"/>
      <c r="P30" s="40"/>
      <c r="Q30" s="40"/>
    </row>
    <row r="31" spans="1:17" x14ac:dyDescent="0.2">
      <c r="A31" s="2" t="s">
        <v>530</v>
      </c>
      <c r="B31" s="2" t="s">
        <v>531</v>
      </c>
      <c r="C31" s="65">
        <v>82</v>
      </c>
      <c r="D31" s="97">
        <v>0.42137068801611488</v>
      </c>
      <c r="E31" s="52">
        <v>69</v>
      </c>
      <c r="F31" s="58">
        <v>0.37264211713000439</v>
      </c>
      <c r="G31" s="65">
        <v>242</v>
      </c>
      <c r="H31" s="97">
        <v>1.2435573963402413</v>
      </c>
      <c r="I31" s="52">
        <v>205</v>
      </c>
      <c r="J31" s="58">
        <v>1.1123887966625123</v>
      </c>
      <c r="K31" s="58"/>
      <c r="L31" s="52">
        <v>284</v>
      </c>
      <c r="M31" s="58">
        <v>1.5197990239176391</v>
      </c>
      <c r="N31" s="40"/>
      <c r="O31" s="40"/>
      <c r="P31" s="40"/>
      <c r="Q31" s="40"/>
    </row>
    <row r="32" spans="1:17" x14ac:dyDescent="0.2">
      <c r="A32" s="2" t="s">
        <v>532</v>
      </c>
      <c r="B32" s="2" t="s">
        <v>533</v>
      </c>
      <c r="C32" s="65">
        <v>4</v>
      </c>
      <c r="D32" s="97">
        <v>2.0554667708103162E-2</v>
      </c>
      <c r="E32" s="52">
        <v>6</v>
      </c>
      <c r="F32" s="58">
        <v>3.2403662359130815E-2</v>
      </c>
      <c r="G32" s="65">
        <v>10</v>
      </c>
      <c r="H32" s="97">
        <v>5.1386669270257909E-2</v>
      </c>
      <c r="I32" s="52">
        <v>17</v>
      </c>
      <c r="J32" s="58">
        <v>9.2246875820793703E-2</v>
      </c>
      <c r="K32" s="58"/>
      <c r="L32" s="52">
        <v>22</v>
      </c>
      <c r="M32" s="58">
        <v>0.11773091030347908</v>
      </c>
      <c r="N32" s="40"/>
      <c r="O32" s="40"/>
      <c r="P32" s="40"/>
      <c r="Q32" s="40"/>
    </row>
    <row r="33" spans="1:17" x14ac:dyDescent="0.2">
      <c r="A33" s="2" t="s">
        <v>199</v>
      </c>
      <c r="B33" s="2" t="s">
        <v>298</v>
      </c>
      <c r="C33" s="65">
        <v>-1</v>
      </c>
      <c r="D33" s="97">
        <v>-5.1386669270257904E-3</v>
      </c>
      <c r="E33" s="52">
        <v>0</v>
      </c>
      <c r="F33" s="58">
        <v>0</v>
      </c>
      <c r="G33" s="65">
        <v>-3</v>
      </c>
      <c r="H33" s="97">
        <v>-1.5416000781077374E-2</v>
      </c>
      <c r="I33" s="52">
        <v>0</v>
      </c>
      <c r="J33" s="58">
        <v>0</v>
      </c>
      <c r="K33" s="58"/>
      <c r="L33" s="52">
        <v>0</v>
      </c>
      <c r="M33" s="58">
        <v>0</v>
      </c>
      <c r="N33" s="40"/>
      <c r="O33" s="40"/>
      <c r="P33" s="40"/>
      <c r="Q33" s="40"/>
    </row>
    <row r="34" spans="1:17" x14ac:dyDescent="0.2">
      <c r="A34" s="2" t="s">
        <v>526</v>
      </c>
      <c r="B34" s="2" t="s">
        <v>527</v>
      </c>
      <c r="C34" s="65">
        <v>728</v>
      </c>
      <c r="D34" s="97">
        <v>3.7409495228747756</v>
      </c>
      <c r="E34" s="52">
        <v>697</v>
      </c>
      <c r="F34" s="58">
        <v>3.764225444052363</v>
      </c>
      <c r="G34" s="65">
        <v>1771.99999</v>
      </c>
      <c r="H34" s="97">
        <v>9.1057177433030319</v>
      </c>
      <c r="I34" s="52">
        <v>1677.99999</v>
      </c>
      <c r="J34" s="58">
        <v>9.1053092179307704</v>
      </c>
      <c r="K34" s="58"/>
      <c r="L34" s="52">
        <v>2273</v>
      </c>
      <c r="M34" s="58">
        <v>12.163743596354909</v>
      </c>
      <c r="N34" s="40"/>
      <c r="O34" s="40"/>
      <c r="P34" s="40"/>
      <c r="Q34" s="40"/>
    </row>
    <row r="35" spans="1:17" x14ac:dyDescent="0.2">
      <c r="C35" s="65"/>
      <c r="D35" s="97"/>
      <c r="E35" s="52"/>
      <c r="F35" s="58"/>
      <c r="G35" s="65"/>
      <c r="H35" s="97"/>
      <c r="I35" s="52"/>
      <c r="J35" s="58"/>
      <c r="K35" s="58"/>
      <c r="L35" s="52" t="s">
        <v>0</v>
      </c>
      <c r="M35" s="58"/>
      <c r="N35" s="40"/>
      <c r="O35" s="40"/>
      <c r="P35" s="40"/>
      <c r="Q35" s="40"/>
    </row>
    <row r="36" spans="1:17" ht="15" x14ac:dyDescent="0.25">
      <c r="A36" s="5" t="s">
        <v>534</v>
      </c>
      <c r="B36" s="5" t="s">
        <v>535</v>
      </c>
      <c r="C36" s="85"/>
      <c r="D36" s="98"/>
      <c r="E36" s="78"/>
      <c r="F36" s="93"/>
      <c r="G36" s="85"/>
      <c r="H36" s="98"/>
      <c r="I36" s="78"/>
      <c r="J36" s="93"/>
      <c r="K36" s="93"/>
      <c r="L36" s="78" t="s">
        <v>0</v>
      </c>
      <c r="M36" s="93"/>
      <c r="N36" s="40"/>
      <c r="O36" s="40"/>
      <c r="P36" s="40"/>
      <c r="Q36" s="40"/>
    </row>
    <row r="37" spans="1:17" x14ac:dyDescent="0.2">
      <c r="A37" s="2" t="s">
        <v>526</v>
      </c>
      <c r="B37" s="2" t="s">
        <v>527</v>
      </c>
      <c r="C37" s="65">
        <v>728</v>
      </c>
      <c r="D37" s="97">
        <v>3.7409495228747756</v>
      </c>
      <c r="E37" s="52">
        <v>697</v>
      </c>
      <c r="F37" s="58">
        <v>3.764225444052363</v>
      </c>
      <c r="G37" s="65">
        <v>1771.99999</v>
      </c>
      <c r="H37" s="97">
        <v>9.1057177433030319</v>
      </c>
      <c r="I37" s="52">
        <v>1677.99999</v>
      </c>
      <c r="J37" s="58">
        <v>9.1053092179307704</v>
      </c>
      <c r="K37" s="58"/>
      <c r="L37" s="52">
        <v>2273</v>
      </c>
      <c r="M37" s="58">
        <v>12.163743596354909</v>
      </c>
      <c r="N37" s="40"/>
      <c r="O37" s="40"/>
      <c r="P37" s="40"/>
      <c r="Q37" s="40"/>
    </row>
    <row r="38" spans="1:17" x14ac:dyDescent="0.2">
      <c r="A38" s="2" t="s">
        <v>17</v>
      </c>
      <c r="B38" s="2" t="s">
        <v>59</v>
      </c>
      <c r="C38" s="50">
        <v>-111</v>
      </c>
      <c r="D38" s="56">
        <v>-0.57039202889986274</v>
      </c>
      <c r="E38" s="51">
        <v>-115</v>
      </c>
      <c r="F38" s="57">
        <v>-0.62107019521667395</v>
      </c>
      <c r="G38" s="50">
        <v>-269</v>
      </c>
      <c r="H38" s="56">
        <v>-1.3823014033699379</v>
      </c>
      <c r="I38" s="51">
        <v>-264</v>
      </c>
      <c r="J38" s="57">
        <v>-1.4325397186287965</v>
      </c>
      <c r="K38" s="57"/>
      <c r="L38" s="51">
        <v>-318</v>
      </c>
      <c r="M38" s="57">
        <v>-1.7017467943866522</v>
      </c>
      <c r="N38" s="40"/>
      <c r="O38" s="40"/>
      <c r="P38" s="40"/>
      <c r="Q38" s="40"/>
    </row>
    <row r="39" spans="1:17" ht="15" x14ac:dyDescent="0.25">
      <c r="A39" s="14" t="s">
        <v>269</v>
      </c>
      <c r="B39" s="14" t="s">
        <v>269</v>
      </c>
      <c r="C39" s="99">
        <v>617</v>
      </c>
      <c r="D39" s="100">
        <v>3.170557493974913</v>
      </c>
      <c r="E39" s="64">
        <v>582</v>
      </c>
      <c r="F39" s="95">
        <v>3.1431552488356891</v>
      </c>
      <c r="G39" s="99">
        <v>1502.99999</v>
      </c>
      <c r="H39" s="100">
        <v>7.7234163399330953</v>
      </c>
      <c r="I39" s="64">
        <v>1413.99999</v>
      </c>
      <c r="J39" s="95">
        <v>7.6727694993019737</v>
      </c>
      <c r="K39" s="95"/>
      <c r="L39" s="64">
        <v>1955</v>
      </c>
      <c r="M39" s="95">
        <v>10.461996801968255</v>
      </c>
      <c r="N39" s="40"/>
      <c r="O39" s="40"/>
      <c r="P39" s="40"/>
      <c r="Q39" s="40"/>
    </row>
    <row r="40" spans="1:17" ht="15" x14ac:dyDescent="0.25">
      <c r="A40" s="5"/>
      <c r="B40" s="5"/>
      <c r="C40" s="5"/>
      <c r="D40" s="5"/>
      <c r="E40" s="5"/>
      <c r="F40" s="5"/>
      <c r="G40" s="81"/>
      <c r="H40" s="82"/>
      <c r="I40" s="81"/>
      <c r="J40" s="82"/>
      <c r="K40" s="82"/>
      <c r="L40" s="81"/>
      <c r="M40" s="82"/>
      <c r="N40" s="40"/>
      <c r="O40" s="40"/>
      <c r="P40" s="40"/>
      <c r="Q40" s="40"/>
    </row>
    <row r="41" spans="1:17" x14ac:dyDescent="0.2">
      <c r="A41" s="2" t="s">
        <v>303</v>
      </c>
      <c r="B41" s="2" t="s">
        <v>304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</row>
    <row r="47" spans="1:17" ht="18" x14ac:dyDescent="0.25">
      <c r="A47" s="3"/>
    </row>
    <row r="49" spans="1:1" ht="18" x14ac:dyDescent="0.25">
      <c r="A49" s="3"/>
    </row>
    <row r="50" spans="1:1" ht="18" x14ac:dyDescent="0.25">
      <c r="A50" s="3"/>
    </row>
    <row r="51" spans="1:1" ht="15" x14ac:dyDescent="0.25">
      <c r="A51" s="5"/>
    </row>
    <row r="52" spans="1:1" ht="15" x14ac:dyDescent="0.25">
      <c r="A52" s="5"/>
    </row>
    <row r="58" spans="1:1" ht="15" x14ac:dyDescent="0.25">
      <c r="A58" s="5"/>
    </row>
    <row r="61" spans="1:1" ht="15" x14ac:dyDescent="0.25">
      <c r="A61" s="5"/>
    </row>
    <row r="64" spans="1:1" ht="15" x14ac:dyDescent="0.25">
      <c r="A64" s="5"/>
    </row>
    <row r="66" spans="1:1" ht="15" x14ac:dyDescent="0.25">
      <c r="A66"/>
    </row>
    <row r="67" spans="1:1" ht="15" x14ac:dyDescent="0.25">
      <c r="A67" s="5"/>
    </row>
    <row r="68" spans="1:1" ht="15" x14ac:dyDescent="0.25">
      <c r="A68" s="5"/>
    </row>
    <row r="69" spans="1:1" ht="15" x14ac:dyDescent="0.25">
      <c r="A69" s="5"/>
    </row>
    <row r="71" spans="1:1" ht="15" x14ac:dyDescent="0.25">
      <c r="A71" s="5"/>
    </row>
    <row r="75" spans="1:1" ht="15" x14ac:dyDescent="0.25">
      <c r="A75" s="5"/>
    </row>
    <row r="81" spans="1:1" ht="15" x14ac:dyDescent="0.25">
      <c r="A81" s="5"/>
    </row>
    <row r="84" spans="1:1" ht="15" x14ac:dyDescent="0.25">
      <c r="A84" s="5"/>
    </row>
    <row r="85" spans="1:1" ht="15" x14ac:dyDescent="0.25">
      <c r="A85" s="5"/>
    </row>
  </sheetData>
  <mergeCells count="10">
    <mergeCell ref="C5:D5"/>
    <mergeCell ref="C21:D21"/>
    <mergeCell ref="E21:F21"/>
    <mergeCell ref="E5:F5"/>
    <mergeCell ref="L21:M21"/>
    <mergeCell ref="I21:J21"/>
    <mergeCell ref="G5:H5"/>
    <mergeCell ref="G21:H21"/>
    <mergeCell ref="L5:M5"/>
    <mergeCell ref="I5:J5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Income statement_Y</vt:lpstr>
      <vt:lpstr>Cash_flow_Y</vt:lpstr>
      <vt:lpstr>Balance_sheet_Y</vt:lpstr>
      <vt:lpstr>Income_statement_Q</vt:lpstr>
      <vt:lpstr>Balance_sheet_Q</vt:lpstr>
      <vt:lpstr>Cash_flow_Q</vt:lpstr>
      <vt:lpstr>Key_figures_Q</vt:lpstr>
      <vt:lpstr>Alt. perf. measurements</vt:lpstr>
      <vt:lpstr>Alt. perf. measurements EPRA</vt:lpstr>
      <vt:lpstr>Alt. perf. measure EPRA CAPEX</vt:lpstr>
      <vt:lpstr>Alt. perf. measure. EPRA LTV</vt:lpstr>
      <vt:lpstr>Alt. perf. measure. EPRA NIY</vt:lpstr>
      <vt:lpstr>Sustainability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Berg</dc:creator>
  <cp:lastModifiedBy>Erik Ax</cp:lastModifiedBy>
  <dcterms:created xsi:type="dcterms:W3CDTF">2024-02-09T13:01:05Z</dcterms:created>
  <dcterms:modified xsi:type="dcterms:W3CDTF">2025-10-22T08:25:50Z</dcterms:modified>
</cp:coreProperties>
</file>